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Dreiecksfläche" sheetId="1" r:id="rId1"/>
    <sheet name="Pyramidenvolumen" sheetId="2" r:id="rId2"/>
    <sheet name="ggT-Berechnung" sheetId="3" r:id="rId3"/>
  </sheets>
  <definedNames/>
  <calcPr fullCalcOnLoad="1"/>
</workbook>
</file>

<file path=xl/comments2.xml><?xml version="1.0" encoding="utf-8"?>
<comments xmlns="http://schemas.openxmlformats.org/spreadsheetml/2006/main">
  <authors>
    <author>Ralph Schw?rer</author>
  </authors>
  <commentList>
    <comment ref="I14" authorId="0">
      <text>
        <r>
          <rPr>
            <b/>
            <sz val="9"/>
            <rFont val="Tahoma"/>
            <family val="2"/>
          </rPr>
          <t xml:space="preserve">Wird automatisch
berechnet!
</t>
        </r>
      </text>
    </comment>
    <comment ref="P13" authorId="0">
      <text>
        <r>
          <rPr>
            <b/>
            <sz val="9"/>
            <rFont val="Tahoma"/>
            <family val="2"/>
          </rPr>
          <t>Wird automatisch
berechnet!</t>
        </r>
      </text>
    </comment>
    <comment ref="P14" authorId="0">
      <text>
        <r>
          <rPr>
            <b/>
            <sz val="9"/>
            <rFont val="Tahoma"/>
            <family val="2"/>
          </rPr>
          <t>Wird automatisch
berechnet!</t>
        </r>
      </text>
    </comment>
    <comment ref="P15" authorId="0">
      <text>
        <r>
          <rPr>
            <b/>
            <sz val="9"/>
            <rFont val="Tahoma"/>
            <family val="2"/>
          </rPr>
          <t>Wird automatisch
berechnet!</t>
        </r>
      </text>
    </comment>
    <comment ref="K34" authorId="0">
      <text>
        <r>
          <rPr>
            <b/>
            <sz val="9"/>
            <rFont val="Tahoma"/>
            <family val="2"/>
          </rPr>
          <t xml:space="preserve">Aus Blatt 
"Dreiecksfläche" übernommen.
</t>
        </r>
      </text>
    </comment>
    <comment ref="D13" authorId="0">
      <text>
        <r>
          <rPr>
            <b/>
            <sz val="9"/>
            <rFont val="Tahoma"/>
            <family val="2"/>
          </rPr>
          <t>Aus Blatt 
"Dreiecksfläche" übernommen.</t>
        </r>
      </text>
    </comment>
    <comment ref="D14" authorId="0">
      <text>
        <r>
          <rPr>
            <b/>
            <sz val="9"/>
            <rFont val="Tahoma"/>
            <family val="2"/>
          </rPr>
          <t>Aus Blatt 
"Dreiecksfläche" übernommen.</t>
        </r>
      </text>
    </comment>
    <comment ref="D15" authorId="0">
      <text>
        <r>
          <rPr>
            <b/>
            <sz val="9"/>
            <rFont val="Tahoma"/>
            <family val="2"/>
          </rPr>
          <t>Aus Blatt 
"Dreiecksfläche" übernommen.</t>
        </r>
      </text>
    </comment>
  </commentList>
</comments>
</file>

<file path=xl/sharedStrings.xml><?xml version="1.0" encoding="utf-8"?>
<sst xmlns="http://schemas.openxmlformats.org/spreadsheetml/2006/main" count="153" uniqueCount="61">
  <si>
    <t>A(</t>
  </si>
  <si>
    <t>|</t>
  </si>
  <si>
    <t>)</t>
  </si>
  <si>
    <t>B(</t>
  </si>
  <si>
    <t>C(</t>
  </si>
  <si>
    <t>g:</t>
  </si>
  <si>
    <t>(</t>
  </si>
  <si>
    <t>H:</t>
  </si>
  <si>
    <t>= 0</t>
  </si>
  <si>
    <t>t</t>
  </si>
  <si>
    <t>=</t>
  </si>
  <si>
    <t>c =</t>
  </si>
  <si>
    <t>Berechnung der Fläche des Dreiecks ABC</t>
  </si>
  <si>
    <t>(Ralph Schwörer, Stegen)</t>
  </si>
  <si>
    <r>
      <t>x</t>
    </r>
    <r>
      <rPr>
        <b/>
        <vertAlign val="subscript"/>
        <sz val="14"/>
        <rFont val="Arial"/>
        <family val="2"/>
      </rPr>
      <t>1</t>
    </r>
  </si>
  <si>
    <r>
      <t>x</t>
    </r>
    <r>
      <rPr>
        <b/>
        <vertAlign val="subscript"/>
        <sz val="14"/>
        <rFont val="Arial"/>
        <family val="2"/>
      </rPr>
      <t>2</t>
    </r>
  </si>
  <si>
    <r>
      <t>x</t>
    </r>
    <r>
      <rPr>
        <b/>
        <vertAlign val="subscript"/>
        <sz val="14"/>
        <rFont val="Arial"/>
        <family val="2"/>
      </rPr>
      <t>3</t>
    </r>
  </si>
  <si>
    <r>
      <t>c ist der Abstand der Punkte A und B, h</t>
    </r>
    <r>
      <rPr>
        <vertAlign val="subscript"/>
        <sz val="14"/>
        <rFont val="Arial"/>
        <family val="2"/>
      </rPr>
      <t>c</t>
    </r>
    <r>
      <rPr>
        <sz val="14"/>
        <rFont val="Arial"/>
        <family val="2"/>
      </rPr>
      <t xml:space="preserve"> der Abstand des Punktes C von der Geraden g = (AB).</t>
    </r>
  </si>
  <si>
    <r>
      <t>Für die Fläche eines Dreiecks gilt: A = ½ c • h</t>
    </r>
    <r>
      <rPr>
        <vertAlign val="subscript"/>
        <sz val="14"/>
        <rFont val="Arial"/>
        <family val="2"/>
      </rPr>
      <t>c</t>
    </r>
  </si>
  <si>
    <t>|(</t>
  </si>
  <si>
    <t>)|</t>
  </si>
  <si>
    <t>Gerade g, die durch die Punkte A und B geht:</t>
  </si>
  <si>
    <t>Hilfsebene H, die orthogonal zu g ist und den Punkt C enthält, als Koordinatengleichung:</t>
  </si>
  <si>
    <t>= ?</t>
  </si>
  <si>
    <t>+ t •</t>
  </si>
  <si>
    <t>+</t>
  </si>
  <si>
    <t>C in H:</t>
  </si>
  <si>
    <t>also H:</t>
  </si>
  <si>
    <t>g in H: (Klammern aufgelöst)</t>
  </si>
  <si>
    <t xml:space="preserve">Schnittpunkt von g und H: </t>
  </si>
  <si>
    <t>S(</t>
  </si>
  <si>
    <r>
      <t>h</t>
    </r>
    <r>
      <rPr>
        <vertAlign val="subscript"/>
        <sz val="14"/>
        <rFont val="Arial"/>
        <family val="2"/>
      </rPr>
      <t>c</t>
    </r>
    <r>
      <rPr>
        <sz val="14"/>
        <rFont val="Arial"/>
        <family val="2"/>
      </rPr>
      <t xml:space="preserve"> =</t>
    </r>
  </si>
  <si>
    <r>
      <t>Ergebnis: Dreiecksfläche A = ½ c • h</t>
    </r>
    <r>
      <rPr>
        <vertAlign val="subscript"/>
        <sz val="14"/>
        <rFont val="Arial"/>
        <family val="2"/>
      </rPr>
      <t>c</t>
    </r>
    <r>
      <rPr>
        <sz val="14"/>
        <rFont val="Arial"/>
        <family val="2"/>
      </rPr>
      <t xml:space="preserve"> =</t>
    </r>
  </si>
  <si>
    <t>x</t>
  </si>
  <si>
    <t>Zum Vergleich: Berechnung des Kreuzproduktes:</t>
  </si>
  <si>
    <t>Berechnung des Volumens der Pyramide ABCD</t>
  </si>
  <si>
    <t>D(</t>
  </si>
  <si>
    <t>übernommen. Koordinaten dort eintragen!</t>
  </si>
  <si>
    <t>Für das Volumen einer Pyramide gilt: V = ⅓ G • h</t>
  </si>
  <si>
    <t>Die Höhe h der Pyramide ist der Abstand des Punktes D von der Ebene (ABC).</t>
  </si>
  <si>
    <t>Ebene E, die die Punkte A, B und C enthält, als Koordinatengleichung:</t>
  </si>
  <si>
    <t xml:space="preserve">Für den Normalenvektor bildet man das Kreuzprodukt </t>
  </si>
  <si>
    <t>ggT-Berechnungen mit dem Euklidischen Algorithmus</t>
  </si>
  <si>
    <t>ggT(</t>
  </si>
  <si>
    <t>;</t>
  </si>
  <si>
    <t>):</t>
  </si>
  <si>
    <t>ggT =</t>
  </si>
  <si>
    <t>Vereinfacht:</t>
  </si>
  <si>
    <t>neg?</t>
  </si>
  <si>
    <t>E:</t>
  </si>
  <si>
    <t>A in E:</t>
  </si>
  <si>
    <t>also E:</t>
  </si>
  <si>
    <t>Ö(</t>
  </si>
  <si>
    <t>HNF:</t>
  </si>
  <si>
    <t>h = d(D; E) =</t>
  </si>
  <si>
    <t>Ergebnis: Pyramidenvolumen V = ⅓ G • h = ⅓ •</t>
  </si>
  <si>
    <t>•</t>
  </si>
  <si>
    <r>
      <t>Die Punkte A, B und C werden aus dem Blatt "</t>
    </r>
    <r>
      <rPr>
        <b/>
        <sz val="14"/>
        <rFont val="Arial"/>
        <family val="2"/>
      </rPr>
      <t>Dreiecksfläche</t>
    </r>
    <r>
      <rPr>
        <sz val="14"/>
        <rFont val="Arial"/>
        <family val="2"/>
      </rPr>
      <t>"</t>
    </r>
  </si>
  <si>
    <r>
      <t>Die Grundfläche G ist die Fläche des Dreiecks ABC (siehe Blatt "</t>
    </r>
    <r>
      <rPr>
        <b/>
        <sz val="14"/>
        <rFont val="Arial"/>
        <family val="2"/>
      </rPr>
      <t>Dreiecksfläche</t>
    </r>
    <r>
      <rPr>
        <sz val="14"/>
        <rFont val="Arial"/>
        <family val="2"/>
      </rPr>
      <t>").</t>
    </r>
  </si>
  <si>
    <r>
      <t xml:space="preserve"> (siehe Blatt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"</t>
    </r>
    <r>
      <rPr>
        <b/>
        <sz val="14"/>
        <rFont val="Arial"/>
        <family val="2"/>
      </rPr>
      <t>Dreiecksfläche</t>
    </r>
    <r>
      <rPr>
        <sz val="14"/>
        <rFont val="Arial"/>
        <family val="2"/>
      </rPr>
      <t>").</t>
    </r>
  </si>
  <si>
    <t>Zum Vergleich: Berechnung des Spatproduktes: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</si>
</sst>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52">
    <font>
      <sz val="10"/>
      <name val="Arial"/>
      <family val="0"/>
    </font>
    <font>
      <sz val="14"/>
      <name val="Arial"/>
      <family val="2"/>
    </font>
    <font>
      <sz val="36"/>
      <name val="Arial"/>
      <family val="2"/>
    </font>
    <font>
      <b/>
      <sz val="14"/>
      <name val="Symbol"/>
      <family val="1"/>
    </font>
    <font>
      <u val="single"/>
      <sz val="14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vertAlign val="subscript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color indexed="22"/>
      <name val="Arial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4"/>
      <color indexed="9"/>
      <name val="Arial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u val="single"/>
      <sz val="14"/>
      <color theme="0"/>
      <name val="Arial"/>
      <family val="2"/>
    </font>
    <font>
      <sz val="14"/>
      <color theme="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 quotePrefix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6" fillId="0" borderId="0" xfId="0" applyFont="1" applyBorder="1" applyAlignment="1">
      <alignment/>
    </xf>
    <xf numFmtId="0" fontId="1" fillId="0" borderId="0" xfId="0" applyNumberFormat="1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 quotePrefix="1">
      <alignment/>
    </xf>
    <xf numFmtId="0" fontId="1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1" fillId="35" borderId="12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/>
    </xf>
    <xf numFmtId="0" fontId="1" fillId="35" borderId="15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5" borderId="16" xfId="0" applyFont="1" applyFill="1" applyBorder="1" applyAlignment="1">
      <alignment horizontal="center"/>
    </xf>
    <xf numFmtId="0" fontId="1" fillId="35" borderId="17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0" fillId="0" borderId="0" xfId="5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0" fillId="0" borderId="20" xfId="51" applyBorder="1" applyAlignment="1">
      <alignment horizontal="center"/>
      <protection/>
    </xf>
    <xf numFmtId="0" fontId="0" fillId="0" borderId="0" xfId="51">
      <alignment/>
      <protection/>
    </xf>
    <xf numFmtId="0" fontId="0" fillId="0" borderId="0" xfId="51" applyAlignment="1">
      <alignment horizontal="center"/>
      <protection/>
    </xf>
    <xf numFmtId="0" fontId="10" fillId="36" borderId="20" xfId="51" applyFont="1" applyFill="1" applyBorder="1" applyAlignment="1">
      <alignment horizontal="center"/>
      <protection/>
    </xf>
    <xf numFmtId="0" fontId="10" fillId="36" borderId="0" xfId="51" applyFont="1" applyFill="1" applyAlignment="1">
      <alignment horizontal="center"/>
      <protection/>
    </xf>
    <xf numFmtId="0" fontId="10" fillId="37" borderId="20" xfId="51" applyFont="1" applyFill="1" applyBorder="1" applyAlignment="1">
      <alignment horizontal="center"/>
      <protection/>
    </xf>
    <xf numFmtId="0" fontId="1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3" fillId="0" borderId="0" xfId="0" applyFont="1" applyFill="1" applyBorder="1" applyAlignment="1" quotePrefix="1">
      <alignment horizontal="right" vertical="top"/>
    </xf>
    <xf numFmtId="0" fontId="3" fillId="0" borderId="0" xfId="0" applyFont="1" applyFill="1" applyBorder="1" applyAlignment="1" quotePrefix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 quotePrefix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1" fillId="0" borderId="16" xfId="0" applyFont="1" applyFill="1" applyBorder="1" applyAlignment="1" quotePrefix="1">
      <alignment horizontal="center"/>
    </xf>
    <xf numFmtId="0" fontId="1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1" fillId="0" borderId="13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center"/>
    </xf>
    <xf numFmtId="0" fontId="49" fillId="0" borderId="0" xfId="0" applyFont="1" applyAlignment="1">
      <alignment vertical="top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1" fillId="0" borderId="0" xfId="0" applyNumberFormat="1" applyFont="1" applyAlignment="1">
      <alignment horizontal="center"/>
    </xf>
    <xf numFmtId="0" fontId="1" fillId="0" borderId="0" xfId="0" applyFont="1" applyBorder="1" applyAlignment="1" quotePrefix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9" fillId="0" borderId="0" xfId="51" applyFont="1" applyAlignment="1">
      <alignment horizontal="center" vertical="top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2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1</xdr:col>
      <xdr:colOff>276225</xdr:colOff>
      <xdr:row>14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7675" y="3076575"/>
          <a:ext cx="276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2</xdr:col>
      <xdr:colOff>95250</xdr:colOff>
      <xdr:row>9</xdr:row>
      <xdr:rowOff>28575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7675" y="1962150"/>
          <a:ext cx="5429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2</xdr:col>
      <xdr:colOff>57150</xdr:colOff>
      <xdr:row>30</xdr:row>
      <xdr:rowOff>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7675" y="6886575"/>
          <a:ext cx="504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0</xdr:col>
      <xdr:colOff>238125</xdr:colOff>
      <xdr:row>39</xdr:row>
      <xdr:rowOff>38100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881062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228600</xdr:colOff>
      <xdr:row>39</xdr:row>
      <xdr:rowOff>47625</xdr:rowOff>
    </xdr:to>
    <xdr:pic>
      <xdr:nvPicPr>
        <xdr:cNvPr id="5" name="Picture 32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95350" y="8810625"/>
          <a:ext cx="228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8</xdr:col>
      <xdr:colOff>295275</xdr:colOff>
      <xdr:row>43</xdr:row>
      <xdr:rowOff>19050</xdr:rowOff>
    </xdr:to>
    <xdr:pic>
      <xdr:nvPicPr>
        <xdr:cNvPr id="6" name="Picture 49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86050" y="9620250"/>
          <a:ext cx="1190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11</xdr:row>
      <xdr:rowOff>0</xdr:rowOff>
    </xdr:from>
    <xdr:to>
      <xdr:col>11</xdr:col>
      <xdr:colOff>304800</xdr:colOff>
      <xdr:row>12</xdr:row>
      <xdr:rowOff>47625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76750" y="2619375"/>
          <a:ext cx="752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2</xdr:col>
      <xdr:colOff>38100</xdr:colOff>
      <xdr:row>14</xdr:row>
      <xdr:rowOff>47625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3076575"/>
          <a:ext cx="933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295275</xdr:colOff>
      <xdr:row>14</xdr:row>
      <xdr:rowOff>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819775" y="307657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3</xdr:col>
      <xdr:colOff>190500</xdr:colOff>
      <xdr:row>39</xdr:row>
      <xdr:rowOff>47625</xdr:rowOff>
    </xdr:to>
    <xdr:pic>
      <xdr:nvPicPr>
        <xdr:cNvPr id="4" name="Picture 126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8172450"/>
          <a:ext cx="1533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42</xdr:row>
      <xdr:rowOff>0</xdr:rowOff>
    </xdr:from>
    <xdr:to>
      <xdr:col>7</xdr:col>
      <xdr:colOff>419100</xdr:colOff>
      <xdr:row>43</xdr:row>
      <xdr:rowOff>47625</xdr:rowOff>
    </xdr:to>
    <xdr:pic>
      <xdr:nvPicPr>
        <xdr:cNvPr id="5" name="Picture 135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90700" y="8982075"/>
          <a:ext cx="1762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5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F4" sqref="F4"/>
    </sheetView>
  </sheetViews>
  <sheetFormatPr defaultColWidth="6.7109375" defaultRowHeight="12.75"/>
  <cols>
    <col min="1" max="2" width="6.7109375" style="1" customWidth="1"/>
    <col min="3" max="3" width="6.7109375" style="2" customWidth="1"/>
    <col min="4" max="4" width="6.7109375" style="1" customWidth="1"/>
    <col min="5" max="5" width="6.7109375" style="2" customWidth="1"/>
    <col min="6" max="16" width="6.7109375" style="1" customWidth="1"/>
    <col min="17" max="17" width="6.7109375" style="2" customWidth="1"/>
    <col min="18" max="57" width="6.7109375" style="1" customWidth="1"/>
    <col min="58" max="95" width="6.7109375" style="67" customWidth="1"/>
    <col min="96" max="16384" width="6.7109375" style="1" customWidth="1"/>
  </cols>
  <sheetData>
    <row r="1" spans="1:95" s="10" customFormat="1" ht="26.25" customHeight="1">
      <c r="A1" s="10" t="s">
        <v>12</v>
      </c>
      <c r="C1" s="11"/>
      <c r="E1" s="11"/>
      <c r="R1" s="12" t="s">
        <v>13</v>
      </c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</row>
    <row r="2" spans="1:7" ht="18">
      <c r="A2" s="4" t="s">
        <v>0</v>
      </c>
      <c r="B2" s="16">
        <v>1</v>
      </c>
      <c r="C2" s="2" t="s">
        <v>1</v>
      </c>
      <c r="D2" s="16">
        <v>1</v>
      </c>
      <c r="E2" s="2" t="s">
        <v>1</v>
      </c>
      <c r="F2" s="16">
        <v>1</v>
      </c>
      <c r="G2" s="1" t="s">
        <v>2</v>
      </c>
    </row>
    <row r="3" spans="1:7" ht="18">
      <c r="A3" s="4" t="s">
        <v>3</v>
      </c>
      <c r="B3" s="16">
        <v>7</v>
      </c>
      <c r="C3" s="2" t="s">
        <v>1</v>
      </c>
      <c r="D3" s="16">
        <v>4</v>
      </c>
      <c r="E3" s="2" t="s">
        <v>1</v>
      </c>
      <c r="F3" s="16">
        <v>7</v>
      </c>
      <c r="G3" s="1" t="s">
        <v>2</v>
      </c>
    </row>
    <row r="4" spans="1:18" ht="18">
      <c r="A4" s="4" t="s">
        <v>4</v>
      </c>
      <c r="B4" s="16">
        <v>5</v>
      </c>
      <c r="C4" s="2" t="s">
        <v>1</v>
      </c>
      <c r="D4" s="16">
        <v>6</v>
      </c>
      <c r="E4" s="2" t="s">
        <v>1</v>
      </c>
      <c r="F4" s="16">
        <v>-1</v>
      </c>
      <c r="G4" s="1" t="s">
        <v>2</v>
      </c>
      <c r="R4" s="4"/>
    </row>
    <row r="6" ht="21">
      <c r="A6" s="1" t="s">
        <v>18</v>
      </c>
    </row>
    <row r="7" ht="21.75" thickBot="1">
      <c r="A7" s="1" t="s">
        <v>17</v>
      </c>
    </row>
    <row r="8" spans="3:82" ht="18.75" thickBot="1">
      <c r="C8" s="74" t="s">
        <v>19</v>
      </c>
      <c r="D8" s="15">
        <f>B3-B2</f>
        <v>6</v>
      </c>
      <c r="E8" s="70" t="s">
        <v>20</v>
      </c>
      <c r="CD8" s="67">
        <f>B3-B2</f>
        <v>6</v>
      </c>
    </row>
    <row r="9" spans="1:85" ht="18.75" thickBot="1">
      <c r="A9" s="1" t="s">
        <v>11</v>
      </c>
      <c r="B9"/>
      <c r="C9" s="74"/>
      <c r="D9" s="15">
        <f>D3-D2</f>
        <v>3</v>
      </c>
      <c r="E9" s="70"/>
      <c r="F9" s="1" t="s">
        <v>10</v>
      </c>
      <c r="G9" s="71">
        <f>SQRT(D8*D8+D9*D9+D10*D10)</f>
        <v>9</v>
      </c>
      <c r="H9" s="72"/>
      <c r="CD9" s="67">
        <f>D3-D2</f>
        <v>3</v>
      </c>
      <c r="CG9" s="67">
        <f>SQRT(D8*D8+D9*D9+D10*D10)</f>
        <v>9</v>
      </c>
    </row>
    <row r="10" spans="3:82" ht="18.75" thickBot="1">
      <c r="C10" s="74"/>
      <c r="D10" s="15">
        <f>F3-F2</f>
        <v>6</v>
      </c>
      <c r="E10" s="70"/>
      <c r="CD10" s="67">
        <f>F3-F2</f>
        <v>6</v>
      </c>
    </row>
    <row r="12" ht="18.75" thickBot="1">
      <c r="A12" s="1" t="s">
        <v>21</v>
      </c>
    </row>
    <row r="13" spans="3:86" ht="18.75" thickBot="1">
      <c r="C13" s="74" t="s">
        <v>6</v>
      </c>
      <c r="D13" s="15">
        <f>B2</f>
        <v>1</v>
      </c>
      <c r="E13" s="70" t="s">
        <v>2</v>
      </c>
      <c r="G13" s="74" t="s">
        <v>6</v>
      </c>
      <c r="H13" s="15">
        <f>B3-B2</f>
        <v>6</v>
      </c>
      <c r="I13" s="70" t="s">
        <v>2</v>
      </c>
      <c r="CD13" s="67">
        <f>B2</f>
        <v>1</v>
      </c>
      <c r="CH13" s="67">
        <f>B3-B2</f>
        <v>6</v>
      </c>
    </row>
    <row r="14" spans="1:86" ht="18.75" thickBot="1">
      <c r="A14" s="1" t="s">
        <v>5</v>
      </c>
      <c r="B14"/>
      <c r="C14" s="74"/>
      <c r="D14" s="15">
        <f>D2</f>
        <v>1</v>
      </c>
      <c r="E14" s="70"/>
      <c r="F14" s="3" t="s">
        <v>24</v>
      </c>
      <c r="G14" s="74"/>
      <c r="H14" s="15">
        <f>D3-D2</f>
        <v>3</v>
      </c>
      <c r="I14" s="70"/>
      <c r="CD14" s="67">
        <f>D2</f>
        <v>1</v>
      </c>
      <c r="CH14" s="67">
        <f>D3-D2</f>
        <v>3</v>
      </c>
    </row>
    <row r="15" spans="3:86" ht="18.75" thickBot="1">
      <c r="C15" s="74"/>
      <c r="D15" s="15">
        <f>F2</f>
        <v>1</v>
      </c>
      <c r="E15" s="70"/>
      <c r="G15" s="74"/>
      <c r="H15" s="15">
        <f>F3-F2</f>
        <v>6</v>
      </c>
      <c r="I15" s="70"/>
      <c r="CD15" s="67">
        <f>F2</f>
        <v>1</v>
      </c>
      <c r="CH15" s="67">
        <f>F3-F2</f>
        <v>6</v>
      </c>
    </row>
    <row r="17" ht="18.75" thickBot="1">
      <c r="A17" s="1" t="s">
        <v>22</v>
      </c>
    </row>
    <row r="18" spans="1:87" ht="21.75" thickBot="1">
      <c r="A18" s="1" t="s">
        <v>7</v>
      </c>
      <c r="C18" s="15">
        <f>H13</f>
        <v>6</v>
      </c>
      <c r="D18" s="13" t="s">
        <v>14</v>
      </c>
      <c r="E18" s="17" t="s">
        <v>25</v>
      </c>
      <c r="F18" s="15">
        <f>H14</f>
        <v>3</v>
      </c>
      <c r="G18" s="13" t="s">
        <v>15</v>
      </c>
      <c r="H18" s="17" t="s">
        <v>25</v>
      </c>
      <c r="I18" s="15">
        <f>H15</f>
        <v>6</v>
      </c>
      <c r="J18" s="13" t="s">
        <v>16</v>
      </c>
      <c r="K18" s="3" t="s">
        <v>23</v>
      </c>
      <c r="L18" s="2"/>
      <c r="CC18" s="67">
        <f>H13</f>
        <v>6</v>
      </c>
      <c r="CF18" s="67">
        <f>H14</f>
        <v>3</v>
      </c>
      <c r="CI18" s="67">
        <f>H15</f>
        <v>6</v>
      </c>
    </row>
    <row r="19" spans="1:87" ht="18.75" thickBot="1">
      <c r="A19" s="1" t="s">
        <v>26</v>
      </c>
      <c r="I19" s="71">
        <f>C18*B4+F18*D4+I18*F4</f>
        <v>42</v>
      </c>
      <c r="J19" s="72"/>
      <c r="K19" s="3" t="s">
        <v>23</v>
      </c>
      <c r="CI19" s="67">
        <f>C18*B4+F18*D4+I18*F4</f>
        <v>42</v>
      </c>
    </row>
    <row r="20" spans="8:11" ht="18.75" thickBot="1">
      <c r="H20" s="7"/>
      <c r="I20" s="21"/>
      <c r="J20" s="19"/>
      <c r="K20" s="20"/>
    </row>
    <row r="21" spans="1:90" ht="21.75" thickBot="1">
      <c r="A21" s="1" t="s">
        <v>27</v>
      </c>
      <c r="C21" s="15">
        <f>C18</f>
        <v>6</v>
      </c>
      <c r="D21" s="13" t="s">
        <v>14</v>
      </c>
      <c r="E21" s="17" t="s">
        <v>25</v>
      </c>
      <c r="F21" s="15">
        <f>F18</f>
        <v>3</v>
      </c>
      <c r="G21" s="13" t="s">
        <v>15</v>
      </c>
      <c r="H21" s="17" t="s">
        <v>25</v>
      </c>
      <c r="I21" s="15">
        <f>I18</f>
        <v>6</v>
      </c>
      <c r="J21" s="13" t="s">
        <v>16</v>
      </c>
      <c r="K21" s="1" t="s">
        <v>10</v>
      </c>
      <c r="L21" s="71">
        <f>I19</f>
        <v>42</v>
      </c>
      <c r="M21" s="73"/>
      <c r="N21" s="72"/>
      <c r="CC21" s="67">
        <f>C18</f>
        <v>6</v>
      </c>
      <c r="CF21" s="67">
        <f>F18</f>
        <v>3</v>
      </c>
      <c r="CI21" s="67">
        <f>I18</f>
        <v>6</v>
      </c>
      <c r="CL21" s="67">
        <f>I19</f>
        <v>42</v>
      </c>
    </row>
    <row r="22" spans="4:10" ht="18.75" thickBot="1">
      <c r="D22" s="13"/>
      <c r="E22" s="17"/>
      <c r="F22" s="2"/>
      <c r="G22" s="13"/>
      <c r="H22" s="17"/>
      <c r="I22" s="2"/>
      <c r="J22" s="13"/>
    </row>
    <row r="23" spans="1:90" ht="18.75" thickBot="1">
      <c r="A23" s="1" t="s">
        <v>28</v>
      </c>
      <c r="C23" s="1"/>
      <c r="E23" s="5"/>
      <c r="G23" s="15">
        <f>C21*D13+F21*D14+I21*D15</f>
        <v>15</v>
      </c>
      <c r="H23" s="2" t="s">
        <v>25</v>
      </c>
      <c r="I23" s="15">
        <f>C21*H13+F21*H14+I21*H15</f>
        <v>81</v>
      </c>
      <c r="J23" s="1" t="s">
        <v>9</v>
      </c>
      <c r="K23" s="18" t="s">
        <v>10</v>
      </c>
      <c r="L23" s="71">
        <f>L21</f>
        <v>42</v>
      </c>
      <c r="M23" s="73"/>
      <c r="N23" s="72"/>
      <c r="CG23" s="67">
        <f>C21*D13+F21*D14+I21*D15</f>
        <v>15</v>
      </c>
      <c r="CI23" s="67">
        <f>C21*H13+F21*H14+I21*H15</f>
        <v>81</v>
      </c>
      <c r="CL23" s="67">
        <f>L21</f>
        <v>42</v>
      </c>
    </row>
    <row r="24" spans="3:90" ht="18.75" thickBot="1">
      <c r="C24" s="1"/>
      <c r="E24" s="5"/>
      <c r="G24" s="2"/>
      <c r="H24" s="2"/>
      <c r="I24" s="15">
        <f>I23</f>
        <v>81</v>
      </c>
      <c r="J24" s="1" t="s">
        <v>9</v>
      </c>
      <c r="K24" s="18" t="s">
        <v>10</v>
      </c>
      <c r="L24" s="71">
        <f>L23-G23</f>
        <v>27</v>
      </c>
      <c r="M24" s="73"/>
      <c r="N24" s="72"/>
      <c r="CI24" s="67">
        <f>I23</f>
        <v>81</v>
      </c>
      <c r="CL24" s="67">
        <f>L23-G23</f>
        <v>27</v>
      </c>
    </row>
    <row r="25" spans="3:90" ht="18.75" thickBot="1">
      <c r="C25" s="1"/>
      <c r="E25" s="5"/>
      <c r="G25" s="2"/>
      <c r="H25" s="2"/>
      <c r="I25" s="2"/>
      <c r="J25" s="6" t="s">
        <v>9</v>
      </c>
      <c r="K25" s="18" t="s">
        <v>10</v>
      </c>
      <c r="L25" s="71">
        <f>L24/I24</f>
        <v>0.3333333333333333</v>
      </c>
      <c r="M25" s="73"/>
      <c r="N25" s="72"/>
      <c r="CL25" s="67">
        <f>L24/I24</f>
        <v>0.3333333333333333</v>
      </c>
    </row>
    <row r="26" spans="8:10" ht="18.75" thickBot="1">
      <c r="H26" s="75"/>
      <c r="I26" s="75"/>
      <c r="J26" s="75"/>
    </row>
    <row r="27" spans="1:89" ht="18.75" thickBot="1">
      <c r="A27" s="1" t="s">
        <v>29</v>
      </c>
      <c r="F27" s="4" t="s">
        <v>30</v>
      </c>
      <c r="G27" s="15">
        <f>D13+L25*H13</f>
        <v>3</v>
      </c>
      <c r="H27" s="2" t="s">
        <v>1</v>
      </c>
      <c r="I27" s="15">
        <f>D14+L25*H14</f>
        <v>2</v>
      </c>
      <c r="J27" s="2" t="s">
        <v>1</v>
      </c>
      <c r="K27" s="15">
        <f>D15+L25*H15</f>
        <v>3</v>
      </c>
      <c r="L27" s="1" t="s">
        <v>2</v>
      </c>
      <c r="CG27" s="67">
        <f>D13+L25*H13</f>
        <v>3</v>
      </c>
      <c r="CI27" s="67">
        <f>D14+L25*H14</f>
        <v>2</v>
      </c>
      <c r="CK27" s="67">
        <f>D15+L25*H15</f>
        <v>3</v>
      </c>
    </row>
    <row r="28" spans="1:13" ht="18.75" thickBot="1">
      <c r="A28" s="4"/>
      <c r="B28" s="14"/>
      <c r="C28" s="14"/>
      <c r="D28" s="14"/>
      <c r="F28" s="14"/>
      <c r="G28" s="14"/>
      <c r="H28" s="14"/>
      <c r="I28" s="2"/>
      <c r="J28" s="14"/>
      <c r="K28" s="14"/>
      <c r="L28" s="14"/>
      <c r="M28" s="6"/>
    </row>
    <row r="29" spans="3:82" ht="18.75" thickBot="1">
      <c r="C29" s="74" t="s">
        <v>19</v>
      </c>
      <c r="D29" s="15">
        <f>B4-G27</f>
        <v>2</v>
      </c>
      <c r="E29" s="70" t="s">
        <v>20</v>
      </c>
      <c r="CD29" s="67">
        <f>B4-G27</f>
        <v>2</v>
      </c>
    </row>
    <row r="30" spans="1:85" ht="21.75" thickBot="1">
      <c r="A30" s="1" t="s">
        <v>31</v>
      </c>
      <c r="B30"/>
      <c r="C30" s="74"/>
      <c r="D30" s="15">
        <f>D4-I27</f>
        <v>4</v>
      </c>
      <c r="E30" s="70"/>
      <c r="F30" s="1" t="s">
        <v>10</v>
      </c>
      <c r="G30" s="71">
        <f>SQRT(D29*D29+D30*D30+D31*D31)</f>
        <v>6</v>
      </c>
      <c r="H30" s="72"/>
      <c r="CD30" s="67">
        <f>D4-I27</f>
        <v>4</v>
      </c>
      <c r="CG30" s="67">
        <f>SQRT(D29*D29+D30*D30+D31*D31)</f>
        <v>6</v>
      </c>
    </row>
    <row r="31" spans="3:82" ht="18.75" thickBot="1">
      <c r="C31" s="74"/>
      <c r="D31" s="15">
        <f>F4-K27</f>
        <v>-4</v>
      </c>
      <c r="E31" s="70"/>
      <c r="CD31" s="67">
        <f>F4-K27</f>
        <v>-4</v>
      </c>
    </row>
    <row r="32" spans="1:13" ht="18.75" thickBot="1">
      <c r="A32" s="4"/>
      <c r="B32" s="14"/>
      <c r="C32" s="14"/>
      <c r="D32" s="14"/>
      <c r="F32" s="14"/>
      <c r="G32" s="14"/>
      <c r="H32" s="14"/>
      <c r="I32" s="2"/>
      <c r="J32" s="14"/>
      <c r="K32" s="14"/>
      <c r="L32" s="14"/>
      <c r="M32" s="6"/>
    </row>
    <row r="33" spans="1:13" ht="7.5" customHeight="1" thickBot="1">
      <c r="A33" s="25"/>
      <c r="B33" s="26"/>
      <c r="C33" s="27"/>
      <c r="D33" s="26"/>
      <c r="E33" s="27"/>
      <c r="F33" s="26"/>
      <c r="G33" s="26"/>
      <c r="H33" s="26"/>
      <c r="I33" s="26"/>
      <c r="J33" s="26"/>
      <c r="K33" s="26"/>
      <c r="L33" s="26"/>
      <c r="M33" s="34"/>
    </row>
    <row r="34" spans="1:87" ht="21.75" thickBot="1">
      <c r="A34" s="28"/>
      <c r="B34" s="29" t="s">
        <v>32</v>
      </c>
      <c r="C34" s="29"/>
      <c r="D34" s="30"/>
      <c r="E34" s="29"/>
      <c r="F34" s="30"/>
      <c r="G34" s="29"/>
      <c r="H34" s="29"/>
      <c r="I34" s="29"/>
      <c r="J34" s="71">
        <f>0.5*G9*G30</f>
        <v>27</v>
      </c>
      <c r="K34" s="73"/>
      <c r="L34" s="72"/>
      <c r="M34" s="35"/>
      <c r="CI34" s="67">
        <f>0.5*G9*G30</f>
        <v>27</v>
      </c>
    </row>
    <row r="35" spans="1:13" ht="7.5" customHeight="1" thickBot="1">
      <c r="A35" s="31"/>
      <c r="B35" s="32"/>
      <c r="C35" s="33"/>
      <c r="D35" s="32"/>
      <c r="E35" s="33"/>
      <c r="F35" s="32"/>
      <c r="G35" s="32"/>
      <c r="H35" s="32"/>
      <c r="I35" s="32"/>
      <c r="J35" s="32"/>
      <c r="K35" s="32"/>
      <c r="L35" s="32"/>
      <c r="M35" s="36"/>
    </row>
    <row r="36" spans="14:18" ht="18">
      <c r="N36" s="7"/>
      <c r="O36" s="7"/>
      <c r="P36" s="8"/>
      <c r="Q36" s="9"/>
      <c r="R36" s="8"/>
    </row>
    <row r="37" spans="1:18" ht="18.75" thickBot="1">
      <c r="A37" s="1" t="s">
        <v>34</v>
      </c>
      <c r="N37" s="7"/>
      <c r="O37" s="7"/>
      <c r="P37" s="8"/>
      <c r="Q37" s="9"/>
      <c r="R37" s="8"/>
    </row>
    <row r="38" spans="2:92" ht="18.75" customHeight="1" thickBot="1">
      <c r="B38" s="2"/>
      <c r="C38" s="1"/>
      <c r="E38" s="74" t="s">
        <v>6</v>
      </c>
      <c r="F38" s="15">
        <f>B3-B2</f>
        <v>6</v>
      </c>
      <c r="G38" s="70" t="s">
        <v>2</v>
      </c>
      <c r="H38" s="22"/>
      <c r="I38" s="74" t="s">
        <v>6</v>
      </c>
      <c r="J38" s="15">
        <f>B4-B2</f>
        <v>4</v>
      </c>
      <c r="K38" s="70" t="s">
        <v>2</v>
      </c>
      <c r="M38" s="74" t="s">
        <v>6</v>
      </c>
      <c r="N38" s="71">
        <f>F39*J40-J39*F40</f>
        <v>-36</v>
      </c>
      <c r="O38" s="72"/>
      <c r="P38" s="70" t="s">
        <v>2</v>
      </c>
      <c r="Q38" s="1"/>
      <c r="R38" s="8"/>
      <c r="CF38" s="67">
        <f>B3-B2</f>
        <v>6</v>
      </c>
      <c r="CJ38" s="67">
        <f>B4-B2</f>
        <v>4</v>
      </c>
      <c r="CN38" s="67">
        <f>F39*J40-J39*F40</f>
        <v>-36</v>
      </c>
    </row>
    <row r="39" spans="1:92" ht="18.75" customHeight="1" thickBot="1">
      <c r="A39"/>
      <c r="B39" s="23" t="s">
        <v>33</v>
      </c>
      <c r="C39"/>
      <c r="D39" s="24" t="s">
        <v>10</v>
      </c>
      <c r="E39" s="74"/>
      <c r="F39" s="15">
        <f>D3-D2</f>
        <v>3</v>
      </c>
      <c r="G39" s="70"/>
      <c r="H39" s="23" t="s">
        <v>33</v>
      </c>
      <c r="I39" s="74"/>
      <c r="J39" s="15">
        <f>D4-D2</f>
        <v>5</v>
      </c>
      <c r="K39" s="70"/>
      <c r="L39" s="23" t="s">
        <v>10</v>
      </c>
      <c r="M39" s="74"/>
      <c r="N39" s="71">
        <f>F40*J38-J40*F38</f>
        <v>36</v>
      </c>
      <c r="O39" s="72"/>
      <c r="P39" s="70"/>
      <c r="Q39" s="1"/>
      <c r="R39" s="8"/>
      <c r="CF39" s="67">
        <f>D3-D2</f>
        <v>3</v>
      </c>
      <c r="CJ39" s="67">
        <f>D4-D2</f>
        <v>5</v>
      </c>
      <c r="CN39" s="67">
        <f>F40*J38-J40*F38</f>
        <v>36</v>
      </c>
    </row>
    <row r="40" spans="2:92" ht="18.75" customHeight="1" thickBot="1">
      <c r="B40" s="2"/>
      <c r="C40" s="1"/>
      <c r="E40" s="74"/>
      <c r="F40" s="15">
        <f>F3-F2</f>
        <v>6</v>
      </c>
      <c r="G40" s="70"/>
      <c r="H40" s="22"/>
      <c r="I40" s="74"/>
      <c r="J40" s="15">
        <f>F4-F2</f>
        <v>-2</v>
      </c>
      <c r="K40" s="70"/>
      <c r="M40" s="74"/>
      <c r="N40" s="71">
        <f>F38*J39-J38*F39</f>
        <v>18</v>
      </c>
      <c r="O40" s="72"/>
      <c r="P40" s="70"/>
      <c r="Q40" s="1"/>
      <c r="R40" s="8"/>
      <c r="CF40" s="67">
        <f>F3-F2</f>
        <v>6</v>
      </c>
      <c r="CJ40" s="67">
        <f>F4-F2</f>
        <v>-2</v>
      </c>
      <c r="CN40" s="67">
        <f>F38*J39-J38*F39</f>
        <v>18</v>
      </c>
    </row>
    <row r="41" spans="14:18" ht="18.75" thickBot="1">
      <c r="N41" s="7"/>
      <c r="O41" s="7"/>
      <c r="P41" s="8"/>
      <c r="Q41" s="1"/>
      <c r="R41" s="8"/>
    </row>
    <row r="42" spans="1:18" ht="7.5" customHeight="1" thickBot="1">
      <c r="A42" s="25"/>
      <c r="B42" s="26"/>
      <c r="C42" s="27"/>
      <c r="D42" s="26"/>
      <c r="E42" s="27"/>
      <c r="F42" s="26"/>
      <c r="G42" s="26"/>
      <c r="H42" s="26"/>
      <c r="I42" s="26"/>
      <c r="J42" s="26"/>
      <c r="K42" s="26"/>
      <c r="L42" s="26"/>
      <c r="M42" s="34"/>
      <c r="N42" s="7"/>
      <c r="O42" s="7"/>
      <c r="P42" s="8"/>
      <c r="Q42" s="1"/>
      <c r="R42" s="8"/>
    </row>
    <row r="43" spans="1:87" ht="18.75" thickBot="1">
      <c r="A43" s="28"/>
      <c r="B43" s="29"/>
      <c r="C43" s="30"/>
      <c r="D43" s="29"/>
      <c r="E43" s="29"/>
      <c r="F43" s="29"/>
      <c r="G43" s="38"/>
      <c r="H43" s="29"/>
      <c r="I43" s="29"/>
      <c r="J43" s="71">
        <f>0.5*SQRT(N38*N38+N39*N39+N40*N40)</f>
        <v>27</v>
      </c>
      <c r="K43" s="73"/>
      <c r="L43" s="72"/>
      <c r="M43" s="35"/>
      <c r="O43" s="7"/>
      <c r="P43" s="8"/>
      <c r="Q43" s="9"/>
      <c r="R43" s="8"/>
      <c r="CI43" s="67">
        <f>0.5*SQRT(N38*N38+N39*N39+N40*N40)</f>
        <v>27</v>
      </c>
    </row>
    <row r="44" spans="1:18" ht="7.5" customHeight="1" thickBot="1">
      <c r="A44" s="31"/>
      <c r="B44" s="32"/>
      <c r="C44" s="33"/>
      <c r="D44" s="32"/>
      <c r="E44" s="32"/>
      <c r="F44" s="32"/>
      <c r="G44" s="32"/>
      <c r="H44" s="32"/>
      <c r="I44" s="32"/>
      <c r="J44" s="32"/>
      <c r="K44" s="32"/>
      <c r="L44" s="32"/>
      <c r="M44" s="36"/>
      <c r="O44" s="7"/>
      <c r="P44" s="8"/>
      <c r="Q44" s="9"/>
      <c r="R44" s="8"/>
    </row>
    <row r="45" spans="5:18" ht="18">
      <c r="E45" s="1"/>
      <c r="O45" s="7"/>
      <c r="P45" s="8"/>
      <c r="Q45" s="9"/>
      <c r="R45" s="8"/>
    </row>
  </sheetData>
  <sheetProtection/>
  <mergeCells count="27">
    <mergeCell ref="J34:L34"/>
    <mergeCell ref="H26:J26"/>
    <mergeCell ref="L24:N24"/>
    <mergeCell ref="L25:N25"/>
    <mergeCell ref="E38:E40"/>
    <mergeCell ref="G38:G40"/>
    <mergeCell ref="I38:I40"/>
    <mergeCell ref="K38:K40"/>
    <mergeCell ref="M38:M40"/>
    <mergeCell ref="L23:N23"/>
    <mergeCell ref="C13:C15"/>
    <mergeCell ref="E13:E15"/>
    <mergeCell ref="G13:G15"/>
    <mergeCell ref="I13:I15"/>
    <mergeCell ref="C29:C31"/>
    <mergeCell ref="E29:E31"/>
    <mergeCell ref="G30:H30"/>
    <mergeCell ref="P38:P40"/>
    <mergeCell ref="N38:O38"/>
    <mergeCell ref="N39:O39"/>
    <mergeCell ref="N40:O40"/>
    <mergeCell ref="J43:L43"/>
    <mergeCell ref="C8:C10"/>
    <mergeCell ref="E8:E10"/>
    <mergeCell ref="G9:H9"/>
    <mergeCell ref="I19:J19"/>
    <mergeCell ref="L21:N21"/>
  </mergeCells>
  <conditionalFormatting sqref="D13">
    <cfRule type="cellIs" priority="117" dxfId="0" operator="notEqual" stopIfTrue="1">
      <formula>CD13</formula>
    </cfRule>
  </conditionalFormatting>
  <conditionalFormatting sqref="D14">
    <cfRule type="cellIs" priority="116" dxfId="0" operator="notEqual" stopIfTrue="1">
      <formula>CD14</formula>
    </cfRule>
  </conditionalFormatting>
  <conditionalFormatting sqref="D15">
    <cfRule type="cellIs" priority="115" dxfId="0" operator="notEqual" stopIfTrue="1">
      <formula>CD15</formula>
    </cfRule>
  </conditionalFormatting>
  <conditionalFormatting sqref="H13">
    <cfRule type="cellIs" priority="114" dxfId="0" operator="notEqual" stopIfTrue="1">
      <formula>CH13</formula>
    </cfRule>
  </conditionalFormatting>
  <conditionalFormatting sqref="H14">
    <cfRule type="cellIs" priority="113" dxfId="0" operator="notEqual" stopIfTrue="1">
      <formula>CH14</formula>
    </cfRule>
  </conditionalFormatting>
  <conditionalFormatting sqref="H15">
    <cfRule type="cellIs" priority="112" dxfId="0" operator="notEqual" stopIfTrue="1">
      <formula>CH15</formula>
    </cfRule>
  </conditionalFormatting>
  <conditionalFormatting sqref="D8">
    <cfRule type="cellIs" priority="111" dxfId="0" operator="notEqual" stopIfTrue="1">
      <formula>CD8</formula>
    </cfRule>
  </conditionalFormatting>
  <conditionalFormatting sqref="D9">
    <cfRule type="cellIs" priority="110" dxfId="0" operator="notEqual" stopIfTrue="1">
      <formula>CD9</formula>
    </cfRule>
  </conditionalFormatting>
  <conditionalFormatting sqref="D8">
    <cfRule type="cellIs" priority="108" dxfId="0" operator="notEqual" stopIfTrue="1">
      <formula>CD8</formula>
    </cfRule>
  </conditionalFormatting>
  <conditionalFormatting sqref="D9">
    <cfRule type="cellIs" priority="107" dxfId="0" operator="notEqual" stopIfTrue="1">
      <formula>CD9</formula>
    </cfRule>
  </conditionalFormatting>
  <conditionalFormatting sqref="D9">
    <cfRule type="cellIs" priority="106" dxfId="0" operator="notEqual" stopIfTrue="1">
      <formula>CD9</formula>
    </cfRule>
  </conditionalFormatting>
  <conditionalFormatting sqref="G9:H9">
    <cfRule type="cellIs" priority="102" dxfId="0" operator="notEqual" stopIfTrue="1">
      <formula>CG9</formula>
    </cfRule>
  </conditionalFormatting>
  <conditionalFormatting sqref="G9:H9">
    <cfRule type="cellIs" priority="101" dxfId="0" operator="notEqual" stopIfTrue="1">
      <formula>CG9</formula>
    </cfRule>
  </conditionalFormatting>
  <conditionalFormatting sqref="D10">
    <cfRule type="cellIs" priority="100" dxfId="0" operator="notEqual" stopIfTrue="1">
      <formula>CD10</formula>
    </cfRule>
  </conditionalFormatting>
  <conditionalFormatting sqref="D10">
    <cfRule type="cellIs" priority="99" dxfId="0" operator="notEqual" stopIfTrue="1">
      <formula>CD10</formula>
    </cfRule>
  </conditionalFormatting>
  <conditionalFormatting sqref="C18">
    <cfRule type="cellIs" priority="98" dxfId="0" operator="notEqual" stopIfTrue="1">
      <formula>CC18</formula>
    </cfRule>
  </conditionalFormatting>
  <conditionalFormatting sqref="C18">
    <cfRule type="cellIs" priority="97" dxfId="0" operator="notEqual" stopIfTrue="1">
      <formula>CC18</formula>
    </cfRule>
  </conditionalFormatting>
  <conditionalFormatting sqref="F18">
    <cfRule type="cellIs" priority="96" dxfId="0" operator="notEqual" stopIfTrue="1">
      <formula>CF18</formula>
    </cfRule>
  </conditionalFormatting>
  <conditionalFormatting sqref="F18">
    <cfRule type="cellIs" priority="95" dxfId="0" operator="notEqual" stopIfTrue="1">
      <formula>CF18</formula>
    </cfRule>
  </conditionalFormatting>
  <conditionalFormatting sqref="I18">
    <cfRule type="cellIs" priority="94" dxfId="0" operator="notEqual" stopIfTrue="1">
      <formula>CI18</formula>
    </cfRule>
  </conditionalFormatting>
  <conditionalFormatting sqref="I18">
    <cfRule type="cellIs" priority="93" dxfId="0" operator="notEqual" stopIfTrue="1">
      <formula>CI18</formula>
    </cfRule>
  </conditionalFormatting>
  <conditionalFormatting sqref="L21:N21">
    <cfRule type="cellIs" priority="83" dxfId="0" operator="notEqual" stopIfTrue="1">
      <formula>CL21</formula>
    </cfRule>
  </conditionalFormatting>
  <conditionalFormatting sqref="I19:J20">
    <cfRule type="cellIs" priority="92" dxfId="0" operator="notEqual" stopIfTrue="1">
      <formula>CI19</formula>
    </cfRule>
  </conditionalFormatting>
  <conditionalFormatting sqref="I19:J20">
    <cfRule type="cellIs" priority="91" dxfId="0" operator="notEqual" stopIfTrue="1">
      <formula>CI19</formula>
    </cfRule>
  </conditionalFormatting>
  <conditionalFormatting sqref="C21">
    <cfRule type="cellIs" priority="90" dxfId="0" operator="notEqual" stopIfTrue="1">
      <formula>CC21</formula>
    </cfRule>
  </conditionalFormatting>
  <conditionalFormatting sqref="C21">
    <cfRule type="cellIs" priority="89" dxfId="0" operator="notEqual" stopIfTrue="1">
      <formula>CC21</formula>
    </cfRule>
  </conditionalFormatting>
  <conditionalFormatting sqref="F21">
    <cfRule type="cellIs" priority="88" dxfId="0" operator="notEqual" stopIfTrue="1">
      <formula>CF21</formula>
    </cfRule>
  </conditionalFormatting>
  <conditionalFormatting sqref="F21">
    <cfRule type="cellIs" priority="87" dxfId="0" operator="notEqual" stopIfTrue="1">
      <formula>CF21</formula>
    </cfRule>
  </conditionalFormatting>
  <conditionalFormatting sqref="I21">
    <cfRule type="cellIs" priority="86" dxfId="0" operator="notEqual" stopIfTrue="1">
      <formula>CI21</formula>
    </cfRule>
  </conditionalFormatting>
  <conditionalFormatting sqref="I21">
    <cfRule type="cellIs" priority="85" dxfId="0" operator="notEqual" stopIfTrue="1">
      <formula>CI21</formula>
    </cfRule>
  </conditionalFormatting>
  <conditionalFormatting sqref="L21:N21">
    <cfRule type="cellIs" priority="84" dxfId="0" operator="notEqual" stopIfTrue="1">
      <formula>CL21</formula>
    </cfRule>
  </conditionalFormatting>
  <conditionalFormatting sqref="G23">
    <cfRule type="cellIs" priority="82" dxfId="0" operator="notEqual" stopIfTrue="1">
      <formula>CG23</formula>
    </cfRule>
  </conditionalFormatting>
  <conditionalFormatting sqref="G23">
    <cfRule type="cellIs" priority="81" dxfId="0" operator="notEqual" stopIfTrue="1">
      <formula>CG23</formula>
    </cfRule>
  </conditionalFormatting>
  <conditionalFormatting sqref="I23">
    <cfRule type="cellIs" priority="80" dxfId="0" operator="notEqual" stopIfTrue="1">
      <formula>CI23</formula>
    </cfRule>
  </conditionalFormatting>
  <conditionalFormatting sqref="I23">
    <cfRule type="cellIs" priority="79" dxfId="0" operator="notEqual" stopIfTrue="1">
      <formula>CI23</formula>
    </cfRule>
  </conditionalFormatting>
  <conditionalFormatting sqref="I24">
    <cfRule type="cellIs" priority="78" dxfId="0" operator="notEqual" stopIfTrue="1">
      <formula>CI24</formula>
    </cfRule>
  </conditionalFormatting>
  <conditionalFormatting sqref="I24">
    <cfRule type="cellIs" priority="77" dxfId="0" operator="notEqual" stopIfTrue="1">
      <formula>CI24</formula>
    </cfRule>
  </conditionalFormatting>
  <conditionalFormatting sqref="L23:N23">
    <cfRule type="cellIs" priority="76" dxfId="0" operator="notEqual" stopIfTrue="1">
      <formula>CL23</formula>
    </cfRule>
  </conditionalFormatting>
  <conditionalFormatting sqref="L23:N23">
    <cfRule type="cellIs" priority="75" dxfId="0" operator="notEqual" stopIfTrue="1">
      <formula>CL23</formula>
    </cfRule>
  </conditionalFormatting>
  <conditionalFormatting sqref="L24:N24">
    <cfRule type="cellIs" priority="74" dxfId="0" operator="notEqual" stopIfTrue="1">
      <formula>CL24</formula>
    </cfRule>
  </conditionalFormatting>
  <conditionalFormatting sqref="L24:N24">
    <cfRule type="cellIs" priority="73" dxfId="0" operator="notEqual" stopIfTrue="1">
      <formula>CL24</formula>
    </cfRule>
  </conditionalFormatting>
  <conditionalFormatting sqref="L25:N25">
    <cfRule type="cellIs" priority="72" dxfId="0" operator="notEqual" stopIfTrue="1">
      <formula>CL25</formula>
    </cfRule>
  </conditionalFormatting>
  <conditionalFormatting sqref="L25:N25">
    <cfRule type="cellIs" priority="71" dxfId="0" operator="notEqual" stopIfTrue="1">
      <formula>CL25</formula>
    </cfRule>
  </conditionalFormatting>
  <conditionalFormatting sqref="G27">
    <cfRule type="cellIs" priority="70" dxfId="0" operator="notEqual" stopIfTrue="1">
      <formula>CG27</formula>
    </cfRule>
  </conditionalFormatting>
  <conditionalFormatting sqref="G27">
    <cfRule type="cellIs" priority="69" dxfId="0" operator="notEqual" stopIfTrue="1">
      <formula>CG27</formula>
    </cfRule>
  </conditionalFormatting>
  <conditionalFormatting sqref="I27">
    <cfRule type="cellIs" priority="68" dxfId="0" operator="notEqual" stopIfTrue="1">
      <formula>CI27</formula>
    </cfRule>
  </conditionalFormatting>
  <conditionalFormatting sqref="I27">
    <cfRule type="cellIs" priority="67" dxfId="0" operator="notEqual" stopIfTrue="1">
      <formula>CI27</formula>
    </cfRule>
  </conditionalFormatting>
  <conditionalFormatting sqref="K27">
    <cfRule type="cellIs" priority="66" dxfId="0" operator="notEqual" stopIfTrue="1">
      <formula>CK27</formula>
    </cfRule>
  </conditionalFormatting>
  <conditionalFormatting sqref="K27">
    <cfRule type="cellIs" priority="65" dxfId="0" operator="notEqual" stopIfTrue="1">
      <formula>CK27</formula>
    </cfRule>
  </conditionalFormatting>
  <conditionalFormatting sqref="D29">
    <cfRule type="cellIs" priority="64" dxfId="0" operator="notEqual" stopIfTrue="1">
      <formula>CD29</formula>
    </cfRule>
  </conditionalFormatting>
  <conditionalFormatting sqref="D30">
    <cfRule type="cellIs" priority="63" dxfId="0" operator="notEqual" stopIfTrue="1">
      <formula>CD30</formula>
    </cfRule>
  </conditionalFormatting>
  <conditionalFormatting sqref="D29">
    <cfRule type="cellIs" priority="62" dxfId="0" operator="notEqual" stopIfTrue="1">
      <formula>CD29</formula>
    </cfRule>
  </conditionalFormatting>
  <conditionalFormatting sqref="D30">
    <cfRule type="cellIs" priority="61" dxfId="0" operator="notEqual" stopIfTrue="1">
      <formula>CD30</formula>
    </cfRule>
  </conditionalFormatting>
  <conditionalFormatting sqref="D30">
    <cfRule type="cellIs" priority="60" dxfId="0" operator="notEqual" stopIfTrue="1">
      <formula>CD30</formula>
    </cfRule>
  </conditionalFormatting>
  <conditionalFormatting sqref="G30:H30">
    <cfRule type="cellIs" priority="59" dxfId="0" operator="notEqual" stopIfTrue="1">
      <formula>CG30</formula>
    </cfRule>
  </conditionalFormatting>
  <conditionalFormatting sqref="G30:H30">
    <cfRule type="cellIs" priority="58" dxfId="0" operator="notEqual" stopIfTrue="1">
      <formula>CG30</formula>
    </cfRule>
  </conditionalFormatting>
  <conditionalFormatting sqref="D31">
    <cfRule type="cellIs" priority="57" dxfId="0" operator="notEqual" stopIfTrue="1">
      <formula>CD31</formula>
    </cfRule>
  </conditionalFormatting>
  <conditionalFormatting sqref="D31">
    <cfRule type="cellIs" priority="56" dxfId="0" operator="notEqual" stopIfTrue="1">
      <formula>CD31</formula>
    </cfRule>
  </conditionalFormatting>
  <conditionalFormatting sqref="J34:L34">
    <cfRule type="cellIs" priority="54" dxfId="0" operator="notEqual" stopIfTrue="1">
      <formula>CI34</formula>
    </cfRule>
  </conditionalFormatting>
  <conditionalFormatting sqref="F38">
    <cfRule type="cellIs" priority="23" dxfId="0" operator="notEqual" stopIfTrue="1">
      <formula>CF38</formula>
    </cfRule>
  </conditionalFormatting>
  <conditionalFormatting sqref="F38">
    <cfRule type="cellIs" priority="22" dxfId="0" operator="notEqual" stopIfTrue="1">
      <formula>CF38</formula>
    </cfRule>
  </conditionalFormatting>
  <conditionalFormatting sqref="F39">
    <cfRule type="cellIs" priority="21" dxfId="0" operator="notEqual" stopIfTrue="1">
      <formula>CF39</formula>
    </cfRule>
  </conditionalFormatting>
  <conditionalFormatting sqref="F39">
    <cfRule type="cellIs" priority="20" dxfId="0" operator="notEqual" stopIfTrue="1">
      <formula>CF39</formula>
    </cfRule>
  </conditionalFormatting>
  <conditionalFormatting sqref="F40">
    <cfRule type="cellIs" priority="19" dxfId="0" operator="notEqual" stopIfTrue="1">
      <formula>CF40</formula>
    </cfRule>
  </conditionalFormatting>
  <conditionalFormatting sqref="F40">
    <cfRule type="cellIs" priority="18" dxfId="0" operator="notEqual" stopIfTrue="1">
      <formula>CF40</formula>
    </cfRule>
  </conditionalFormatting>
  <conditionalFormatting sqref="J38">
    <cfRule type="cellIs" priority="17" dxfId="0" operator="notEqual" stopIfTrue="1">
      <formula>CJ38</formula>
    </cfRule>
  </conditionalFormatting>
  <conditionalFormatting sqref="J38">
    <cfRule type="cellIs" priority="16" dxfId="0" operator="notEqual" stopIfTrue="1">
      <formula>CJ38</formula>
    </cfRule>
  </conditionalFormatting>
  <conditionalFormatting sqref="J39">
    <cfRule type="cellIs" priority="15" dxfId="0" operator="notEqual" stopIfTrue="1">
      <formula>CJ39</formula>
    </cfRule>
  </conditionalFormatting>
  <conditionalFormatting sqref="J39">
    <cfRule type="cellIs" priority="14" dxfId="0" operator="notEqual" stopIfTrue="1">
      <formula>CJ39</formula>
    </cfRule>
  </conditionalFormatting>
  <conditionalFormatting sqref="J40">
    <cfRule type="cellIs" priority="13" dxfId="0" operator="notEqual" stopIfTrue="1">
      <formula>CJ40</formula>
    </cfRule>
  </conditionalFormatting>
  <conditionalFormatting sqref="J40">
    <cfRule type="cellIs" priority="12" dxfId="0" operator="notEqual" stopIfTrue="1">
      <formula>CJ40</formula>
    </cfRule>
  </conditionalFormatting>
  <conditionalFormatting sqref="N38">
    <cfRule type="cellIs" priority="11" dxfId="0" operator="notEqual" stopIfTrue="1">
      <formula>CN38</formula>
    </cfRule>
  </conditionalFormatting>
  <conditionalFormatting sqref="N38">
    <cfRule type="cellIs" priority="10" dxfId="0" operator="notEqual" stopIfTrue="1">
      <formula>CN38</formula>
    </cfRule>
  </conditionalFormatting>
  <conditionalFormatting sqref="N39">
    <cfRule type="cellIs" priority="9" dxfId="0" operator="notEqual" stopIfTrue="1">
      <formula>CN39</formula>
    </cfRule>
  </conditionalFormatting>
  <conditionalFormatting sqref="N39">
    <cfRule type="cellIs" priority="8" dxfId="0" operator="notEqual" stopIfTrue="1">
      <formula>CN39</formula>
    </cfRule>
  </conditionalFormatting>
  <conditionalFormatting sqref="N40">
    <cfRule type="cellIs" priority="7" dxfId="0" operator="notEqual" stopIfTrue="1">
      <formula>CN40</formula>
    </cfRule>
  </conditionalFormatting>
  <conditionalFormatting sqref="N40">
    <cfRule type="cellIs" priority="6" dxfId="0" operator="notEqual" stopIfTrue="1">
      <formula>CN40</formula>
    </cfRule>
  </conditionalFormatting>
  <conditionalFormatting sqref="J43:L43">
    <cfRule type="cellIs" priority="1" dxfId="0" operator="notEqual" stopIfTrue="1">
      <formula>CI43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46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E5" sqref="E5"/>
    </sheetView>
  </sheetViews>
  <sheetFormatPr defaultColWidth="6.7109375" defaultRowHeight="12.75"/>
  <cols>
    <col min="1" max="2" width="6.7109375" style="1" customWidth="1"/>
    <col min="3" max="3" width="6.7109375" style="2" customWidth="1"/>
    <col min="4" max="4" width="6.7109375" style="1" customWidth="1"/>
    <col min="5" max="5" width="6.7109375" style="2" customWidth="1"/>
    <col min="6" max="16" width="6.7109375" style="1" customWidth="1"/>
    <col min="17" max="17" width="6.7109375" style="2" customWidth="1"/>
    <col min="18" max="76" width="6.7109375" style="1" customWidth="1"/>
    <col min="77" max="98" width="6.7109375" style="67" customWidth="1"/>
    <col min="99" max="16384" width="6.7109375" style="1" customWidth="1"/>
  </cols>
  <sheetData>
    <row r="1" spans="1:98" s="10" customFormat="1" ht="26.25" customHeight="1">
      <c r="A1" s="10" t="s">
        <v>35</v>
      </c>
      <c r="C1" s="11"/>
      <c r="E1" s="11"/>
      <c r="R1" s="12" t="s">
        <v>13</v>
      </c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</row>
    <row r="2" spans="1:8" ht="18">
      <c r="A2" s="4" t="s">
        <v>0</v>
      </c>
      <c r="B2" s="9">
        <f>Dreiecksfläche!B2</f>
        <v>1</v>
      </c>
      <c r="C2" s="2" t="s">
        <v>1</v>
      </c>
      <c r="D2" s="9">
        <f>Dreiecksfläche!D2</f>
        <v>1</v>
      </c>
      <c r="E2" s="2" t="s">
        <v>1</v>
      </c>
      <c r="F2" s="9">
        <f>Dreiecksfläche!F2</f>
        <v>1</v>
      </c>
      <c r="G2" s="1" t="s">
        <v>2</v>
      </c>
      <c r="H2" s="1" t="s">
        <v>57</v>
      </c>
    </row>
    <row r="3" spans="1:8" ht="18">
      <c r="A3" s="4" t="s">
        <v>3</v>
      </c>
      <c r="B3" s="9">
        <f>Dreiecksfläche!B3</f>
        <v>7</v>
      </c>
      <c r="C3" s="2" t="s">
        <v>1</v>
      </c>
      <c r="D3" s="9">
        <f>Dreiecksfläche!D3</f>
        <v>4</v>
      </c>
      <c r="E3" s="2" t="s">
        <v>1</v>
      </c>
      <c r="F3" s="9">
        <f>Dreiecksfläche!F3</f>
        <v>7</v>
      </c>
      <c r="G3" s="1" t="s">
        <v>2</v>
      </c>
      <c r="H3" s="1" t="s">
        <v>37</v>
      </c>
    </row>
    <row r="4" spans="1:7" ht="18">
      <c r="A4" s="4" t="s">
        <v>4</v>
      </c>
      <c r="B4" s="9">
        <f>Dreiecksfläche!B4</f>
        <v>5</v>
      </c>
      <c r="C4" s="2" t="s">
        <v>1</v>
      </c>
      <c r="D4" s="9">
        <f>Dreiecksfläche!D4</f>
        <v>6</v>
      </c>
      <c r="E4" s="2" t="s">
        <v>1</v>
      </c>
      <c r="F4" s="9">
        <f>Dreiecksfläche!F4</f>
        <v>-1</v>
      </c>
      <c r="G4" s="1" t="s">
        <v>2</v>
      </c>
    </row>
    <row r="5" spans="1:18" ht="18">
      <c r="A5" s="4" t="s">
        <v>36</v>
      </c>
      <c r="B5" s="16">
        <v>8</v>
      </c>
      <c r="C5" s="2" t="s">
        <v>1</v>
      </c>
      <c r="D5" s="16">
        <v>8</v>
      </c>
      <c r="E5" s="2" t="s">
        <v>1</v>
      </c>
      <c r="F5" s="16">
        <v>7</v>
      </c>
      <c r="G5" s="1" t="s">
        <v>2</v>
      </c>
      <c r="R5" s="4"/>
    </row>
    <row r="6" ht="18"/>
    <row r="7" ht="18">
      <c r="A7" s="1" t="s">
        <v>38</v>
      </c>
    </row>
    <row r="8" ht="18">
      <c r="A8" s="1" t="s">
        <v>58</v>
      </c>
    </row>
    <row r="9" ht="18">
      <c r="A9" s="1" t="s">
        <v>39</v>
      </c>
    </row>
    <row r="10" ht="18"/>
    <row r="11" ht="18">
      <c r="A11" s="1" t="s">
        <v>40</v>
      </c>
    </row>
    <row r="12" spans="1:13" ht="18">
      <c r="A12" s="1" t="s">
        <v>41</v>
      </c>
      <c r="K12"/>
      <c r="M12" s="1" t="s">
        <v>59</v>
      </c>
    </row>
    <row r="13" spans="3:94" ht="18">
      <c r="C13" s="74" t="s">
        <v>6</v>
      </c>
      <c r="D13" s="87">
        <f>Dreiecksfläche!N38</f>
        <v>-36</v>
      </c>
      <c r="E13" s="87"/>
      <c r="F13" s="70" t="s">
        <v>2</v>
      </c>
      <c r="O13" s="74" t="s">
        <v>6</v>
      </c>
      <c r="P13" s="87">
        <f>IF(SUM($U$13:$U$15)&gt;1,-1,1)*D13/$I$14</f>
        <v>-2</v>
      </c>
      <c r="Q13" s="87"/>
      <c r="R13" s="70" t="s">
        <v>2</v>
      </c>
      <c r="T13" s="48" t="s">
        <v>48</v>
      </c>
      <c r="U13" s="49">
        <f>IF(D13&lt;0,1,0)</f>
        <v>1</v>
      </c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CD13" s="67">
        <f>Dreiecksfläche!N38</f>
        <v>-36</v>
      </c>
      <c r="CP13" s="67">
        <f>IF(SUM($U$13:$U$15)&gt;1,-1,1)*D13/$I$14</f>
        <v>-2</v>
      </c>
    </row>
    <row r="14" spans="1:94" ht="18">
      <c r="A14"/>
      <c r="C14" s="74"/>
      <c r="D14" s="87">
        <f>Dreiecksfläche!N39</f>
        <v>36</v>
      </c>
      <c r="E14" s="87"/>
      <c r="F14" s="70"/>
      <c r="H14" s="47" t="s">
        <v>46</v>
      </c>
      <c r="I14" s="65">
        <f>'ggT-Berechnung'!H52</f>
        <v>18</v>
      </c>
      <c r="K14" s="1" t="s">
        <v>47</v>
      </c>
      <c r="N14"/>
      <c r="O14" s="74"/>
      <c r="P14" s="87">
        <f>IF(SUM($U$13:$U$15)&gt;1,-1,1)*D14/$I$14</f>
        <v>2</v>
      </c>
      <c r="Q14" s="87"/>
      <c r="R14" s="70"/>
      <c r="T14" s="48" t="s">
        <v>48</v>
      </c>
      <c r="U14" s="49">
        <f>IF(D14&lt;0,1,0)</f>
        <v>0</v>
      </c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CD14" s="67">
        <f>Dreiecksfläche!N39</f>
        <v>36</v>
      </c>
      <c r="CP14" s="67">
        <f>IF(SUM($U$13:$U$15)&gt;1,-1,1)*D14/$I$14</f>
        <v>2</v>
      </c>
    </row>
    <row r="15" spans="3:94" ht="18">
      <c r="C15" s="74"/>
      <c r="D15" s="87">
        <f>Dreiecksfläche!N40</f>
        <v>18</v>
      </c>
      <c r="E15" s="87"/>
      <c r="F15" s="70"/>
      <c r="O15" s="74"/>
      <c r="P15" s="87">
        <f>IF(SUM($U$13:$U$15)&gt;1,-1,1)*D15/$I$14</f>
        <v>1</v>
      </c>
      <c r="Q15" s="87"/>
      <c r="R15" s="70"/>
      <c r="T15" s="48" t="s">
        <v>48</v>
      </c>
      <c r="U15" s="49">
        <f>IF(D15&lt;0,1,0)</f>
        <v>0</v>
      </c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CD15" s="67">
        <f>Dreiecksfläche!N40</f>
        <v>18</v>
      </c>
      <c r="CP15" s="67">
        <f>IF(SUM($U$13:$U$15)&gt;1,-1,1)*D15/$I$14</f>
        <v>1</v>
      </c>
    </row>
    <row r="16" ht="18.75" thickBot="1"/>
    <row r="17" spans="1:87" ht="21.75" thickBot="1">
      <c r="A17" s="1" t="s">
        <v>49</v>
      </c>
      <c r="C17" s="15">
        <f>P13</f>
        <v>-2</v>
      </c>
      <c r="D17" s="13" t="s">
        <v>14</v>
      </c>
      <c r="E17" s="17" t="s">
        <v>25</v>
      </c>
      <c r="F17" s="15">
        <f>P14</f>
        <v>2</v>
      </c>
      <c r="G17" s="13" t="s">
        <v>15</v>
      </c>
      <c r="H17" s="17" t="s">
        <v>25</v>
      </c>
      <c r="I17" s="15">
        <f>P15</f>
        <v>1</v>
      </c>
      <c r="J17" s="13" t="s">
        <v>16</v>
      </c>
      <c r="K17" s="3" t="s">
        <v>23</v>
      </c>
      <c r="L17" s="2"/>
      <c r="CC17" s="67">
        <f>P13</f>
        <v>-2</v>
      </c>
      <c r="CF17" s="67">
        <f>P14</f>
        <v>2</v>
      </c>
      <c r="CI17" s="67">
        <f>P15</f>
        <v>1</v>
      </c>
    </row>
    <row r="18" spans="1:87" ht="18.75" thickBot="1">
      <c r="A18" s="1" t="s">
        <v>50</v>
      </c>
      <c r="I18" s="71">
        <f>C17*B2+F17*D2+I17*F2</f>
        <v>1</v>
      </c>
      <c r="J18" s="72"/>
      <c r="K18" s="3" t="s">
        <v>23</v>
      </c>
      <c r="CI18" s="67">
        <f>C17*B2+F17*D2+I17*F2</f>
        <v>1</v>
      </c>
    </row>
    <row r="19" spans="8:11" ht="18.75" thickBot="1">
      <c r="H19" s="7"/>
      <c r="I19" s="21"/>
      <c r="J19" s="19"/>
      <c r="K19" s="20"/>
    </row>
    <row r="20" spans="1:90" ht="21.75" thickBot="1">
      <c r="A20" s="1" t="s">
        <v>51</v>
      </c>
      <c r="C20" s="15">
        <f>C17</f>
        <v>-2</v>
      </c>
      <c r="D20" s="13" t="s">
        <v>14</v>
      </c>
      <c r="E20" s="17" t="s">
        <v>25</v>
      </c>
      <c r="F20" s="15">
        <f>F17</f>
        <v>2</v>
      </c>
      <c r="G20" s="13" t="s">
        <v>15</v>
      </c>
      <c r="H20" s="17" t="s">
        <v>25</v>
      </c>
      <c r="I20" s="15">
        <f>I17</f>
        <v>1</v>
      </c>
      <c r="J20" s="13" t="s">
        <v>16</v>
      </c>
      <c r="K20" s="1" t="s">
        <v>10</v>
      </c>
      <c r="L20" s="71">
        <f>I18</f>
        <v>1</v>
      </c>
      <c r="M20" s="73"/>
      <c r="N20" s="72"/>
      <c r="CC20" s="67">
        <f>C17</f>
        <v>-2</v>
      </c>
      <c r="CF20" s="67">
        <f>F17</f>
        <v>2</v>
      </c>
      <c r="CI20" s="67">
        <f>I17</f>
        <v>1</v>
      </c>
      <c r="CL20" s="67">
        <f>I18</f>
        <v>1</v>
      </c>
    </row>
    <row r="21" ht="18.75" thickBot="1"/>
    <row r="22" spans="1:90" ht="21.75" thickBot="1">
      <c r="A22" s="77" t="s">
        <v>53</v>
      </c>
      <c r="C22" s="15">
        <f>C20</f>
        <v>-2</v>
      </c>
      <c r="D22" s="13" t="s">
        <v>14</v>
      </c>
      <c r="E22" s="5" t="str">
        <f>IF(F22&gt;=0,"+","")</f>
        <v>+</v>
      </c>
      <c r="F22" s="15">
        <f>F20</f>
        <v>2</v>
      </c>
      <c r="G22" s="13" t="s">
        <v>15</v>
      </c>
      <c r="H22" s="5" t="str">
        <f>IF(I22&gt;=0,"+","")</f>
        <v>+</v>
      </c>
      <c r="I22" s="15">
        <f>I20</f>
        <v>1</v>
      </c>
      <c r="J22" s="13" t="s">
        <v>16</v>
      </c>
      <c r="K22" s="5">
        <f>IF(L22&gt;=0,"+","")</f>
      </c>
      <c r="L22" s="15">
        <f>-L20</f>
        <v>-1</v>
      </c>
      <c r="M22" s="76" t="s">
        <v>8</v>
      </c>
      <c r="CC22" s="67">
        <f>C20</f>
        <v>-2</v>
      </c>
      <c r="CF22" s="67">
        <f>F20</f>
        <v>2</v>
      </c>
      <c r="CI22" s="67">
        <f>I20</f>
        <v>1</v>
      </c>
      <c r="CL22" s="67">
        <f>-L20</f>
        <v>-1</v>
      </c>
    </row>
    <row r="23" spans="1:13" ht="6" customHeight="1" thickBot="1">
      <c r="A23" s="77"/>
      <c r="C23" s="57"/>
      <c r="D23" s="58"/>
      <c r="E23" s="59"/>
      <c r="F23" s="57"/>
      <c r="G23" s="58"/>
      <c r="H23" s="59"/>
      <c r="I23" s="57"/>
      <c r="J23" s="58"/>
      <c r="K23" s="59"/>
      <c r="L23" s="57"/>
      <c r="M23" s="76"/>
    </row>
    <row r="24" spans="1:13" ht="6" customHeight="1" thickBot="1">
      <c r="A24" s="77"/>
      <c r="C24" s="60"/>
      <c r="D24" s="61"/>
      <c r="E24" s="62"/>
      <c r="F24" s="60"/>
      <c r="G24" s="61"/>
      <c r="H24" s="62"/>
      <c r="I24" s="60"/>
      <c r="J24" s="61"/>
      <c r="K24" s="62"/>
      <c r="L24" s="60"/>
      <c r="M24" s="76"/>
    </row>
    <row r="25" spans="1:84" ht="18.75" thickBot="1">
      <c r="A25" s="77"/>
      <c r="C25" s="50"/>
      <c r="D25" s="51"/>
      <c r="E25" s="52" t="s">
        <v>52</v>
      </c>
      <c r="F25" s="71">
        <f>C22*C22+F22*F22+I22*I22</f>
        <v>9</v>
      </c>
      <c r="G25" s="73"/>
      <c r="H25" s="73"/>
      <c r="I25" s="72"/>
      <c r="J25" s="53" t="s">
        <v>2</v>
      </c>
      <c r="K25" s="50"/>
      <c r="L25" s="50"/>
      <c r="M25" s="76"/>
      <c r="CF25" s="67">
        <f>C22*C22+F22*F22+I22*I22</f>
        <v>9</v>
      </c>
    </row>
    <row r="26" spans="3:98" s="7" customFormat="1" ht="18.75" thickBot="1">
      <c r="C26" s="54"/>
      <c r="D26" s="55"/>
      <c r="E26" s="52"/>
      <c r="F26" s="19"/>
      <c r="G26" s="19"/>
      <c r="H26" s="19"/>
      <c r="I26" s="19"/>
      <c r="J26" s="53"/>
      <c r="K26" s="54"/>
      <c r="L26" s="54"/>
      <c r="M26" s="56"/>
      <c r="Q26" s="9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</row>
    <row r="27" spans="1:98" s="7" customFormat="1" ht="18.75" thickBot="1">
      <c r="A27" s="78" t="s">
        <v>54</v>
      </c>
      <c r="B27" s="78"/>
      <c r="C27" s="79"/>
      <c r="D27" s="55"/>
      <c r="E27" s="71">
        <f>C22*B5+F22*D5+I22*F5+L22</f>
        <v>6</v>
      </c>
      <c r="F27" s="73"/>
      <c r="G27" s="72"/>
      <c r="H27" s="19"/>
      <c r="I27" s="80" t="s">
        <v>10</v>
      </c>
      <c r="J27" s="81">
        <f>ABS(E27/E30)</f>
        <v>2</v>
      </c>
      <c r="K27" s="82"/>
      <c r="M27" s="56"/>
      <c r="Q27" s="9"/>
      <c r="BY27" s="68"/>
      <c r="BZ27" s="68"/>
      <c r="CA27" s="68"/>
      <c r="CB27" s="68"/>
      <c r="CC27" s="68"/>
      <c r="CD27" s="68"/>
      <c r="CE27" s="68">
        <f>C22*B5+F22*D5+I22*F5+L22</f>
        <v>6</v>
      </c>
      <c r="CF27" s="68"/>
      <c r="CG27" s="68"/>
      <c r="CH27" s="68"/>
      <c r="CI27" s="68"/>
      <c r="CJ27" s="68">
        <f>ABS(E27/E30)</f>
        <v>2</v>
      </c>
      <c r="CK27" s="68"/>
      <c r="CL27" s="68"/>
      <c r="CM27" s="68"/>
      <c r="CN27" s="68"/>
      <c r="CO27" s="68"/>
      <c r="CP27" s="68"/>
      <c r="CQ27" s="68"/>
      <c r="CR27" s="68"/>
      <c r="CS27" s="68"/>
      <c r="CT27" s="68"/>
    </row>
    <row r="28" spans="1:98" s="63" customFormat="1" ht="6" customHeight="1" thickBot="1">
      <c r="A28" s="78"/>
      <c r="B28" s="78"/>
      <c r="C28" s="79"/>
      <c r="D28" s="55"/>
      <c r="E28" s="21"/>
      <c r="F28" s="21"/>
      <c r="G28" s="21"/>
      <c r="H28" s="19"/>
      <c r="I28" s="80"/>
      <c r="J28" s="83"/>
      <c r="K28" s="84"/>
      <c r="M28" s="56"/>
      <c r="Q28" s="1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</row>
    <row r="29" spans="1:98" s="63" customFormat="1" ht="6" customHeight="1" thickBot="1">
      <c r="A29" s="78"/>
      <c r="B29" s="78"/>
      <c r="C29" s="79"/>
      <c r="D29" s="55"/>
      <c r="E29" s="57"/>
      <c r="F29" s="57"/>
      <c r="G29" s="57"/>
      <c r="H29" s="19"/>
      <c r="I29" s="80"/>
      <c r="J29" s="83"/>
      <c r="K29" s="84"/>
      <c r="M29" s="56"/>
      <c r="Q29" s="1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</row>
    <row r="30" spans="1:98" s="7" customFormat="1" ht="18.75" thickBot="1">
      <c r="A30" s="78"/>
      <c r="B30" s="78"/>
      <c r="C30" s="79"/>
      <c r="D30" s="55"/>
      <c r="E30" s="71">
        <f>SQRT(F25)</f>
        <v>3</v>
      </c>
      <c r="F30" s="73"/>
      <c r="G30" s="72"/>
      <c r="H30" s="19"/>
      <c r="I30" s="80"/>
      <c r="J30" s="85"/>
      <c r="K30" s="86"/>
      <c r="M30" s="56"/>
      <c r="Q30" s="9"/>
      <c r="BY30" s="68"/>
      <c r="BZ30" s="68"/>
      <c r="CA30" s="68"/>
      <c r="CB30" s="68"/>
      <c r="CC30" s="68"/>
      <c r="CD30" s="68"/>
      <c r="CE30" s="68">
        <f>SQRT(F25)</f>
        <v>3</v>
      </c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</row>
    <row r="31" spans="3:98" s="7" customFormat="1" ht="18">
      <c r="C31" s="54"/>
      <c r="D31" s="55"/>
      <c r="E31" s="52"/>
      <c r="F31" s="19"/>
      <c r="G31" s="19"/>
      <c r="H31" s="19"/>
      <c r="I31" s="19"/>
      <c r="J31" s="53"/>
      <c r="K31" s="54"/>
      <c r="L31" s="54"/>
      <c r="M31" s="56"/>
      <c r="Q31" s="9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</row>
    <row r="32" spans="1:13" ht="18.75" thickBot="1">
      <c r="A32" s="4"/>
      <c r="B32" s="14"/>
      <c r="C32" s="14"/>
      <c r="D32" s="14"/>
      <c r="F32" s="14"/>
      <c r="G32" s="14"/>
      <c r="H32" s="14"/>
      <c r="I32" s="2"/>
      <c r="J32" s="14"/>
      <c r="K32" s="14"/>
      <c r="L32" s="14"/>
      <c r="M32" s="6"/>
    </row>
    <row r="33" spans="1:18" ht="7.5" customHeight="1" thickBot="1">
      <c r="A33" s="25"/>
      <c r="B33" s="26"/>
      <c r="C33" s="27"/>
      <c r="D33" s="26"/>
      <c r="E33" s="27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7"/>
      <c r="R33" s="34"/>
    </row>
    <row r="34" spans="1:93" ht="18.75" thickBot="1">
      <c r="A34" s="28"/>
      <c r="B34" s="29" t="s">
        <v>55</v>
      </c>
      <c r="C34" s="29"/>
      <c r="D34" s="30"/>
      <c r="E34" s="29"/>
      <c r="F34" s="30"/>
      <c r="G34" s="29"/>
      <c r="H34" s="29"/>
      <c r="I34" s="29"/>
      <c r="J34" s="29"/>
      <c r="K34" s="19">
        <f>Dreiecksfläche!J34</f>
        <v>27</v>
      </c>
      <c r="L34" s="30" t="s">
        <v>56</v>
      </c>
      <c r="M34" s="15">
        <f>J27</f>
        <v>2</v>
      </c>
      <c r="N34" s="64" t="s">
        <v>10</v>
      </c>
      <c r="O34" s="71">
        <f>K34*M34/3</f>
        <v>18</v>
      </c>
      <c r="P34" s="73"/>
      <c r="Q34" s="72"/>
      <c r="R34" s="35"/>
      <c r="CM34" s="67">
        <f>J27</f>
        <v>2</v>
      </c>
      <c r="CO34" s="67">
        <f>K34*M34/3</f>
        <v>18</v>
      </c>
    </row>
    <row r="35" spans="1:18" ht="7.5" customHeight="1" thickBot="1">
      <c r="A35" s="31"/>
      <c r="B35" s="32"/>
      <c r="C35" s="33"/>
      <c r="D35" s="32"/>
      <c r="E35" s="33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3"/>
      <c r="R35" s="36"/>
    </row>
    <row r="36" spans="14:18" ht="18">
      <c r="N36" s="7"/>
      <c r="O36" s="7"/>
      <c r="P36" s="8"/>
      <c r="Q36" s="9"/>
      <c r="R36" s="8"/>
    </row>
    <row r="37" spans="1:18" ht="18.75" thickBot="1">
      <c r="A37" s="1" t="s">
        <v>60</v>
      </c>
      <c r="N37" s="7"/>
      <c r="O37" s="7"/>
      <c r="P37" s="8"/>
      <c r="Q37" s="9"/>
      <c r="R37" s="8"/>
    </row>
    <row r="38" spans="2:92" ht="18.75" customHeight="1" thickBot="1">
      <c r="B38" s="2"/>
      <c r="C38" s="1"/>
      <c r="E38" s="74" t="s">
        <v>6</v>
      </c>
      <c r="F38" s="65">
        <f>D13</f>
        <v>-36</v>
      </c>
      <c r="G38" s="88" t="s">
        <v>2</v>
      </c>
      <c r="H38" s="22"/>
      <c r="I38" s="74" t="s">
        <v>6</v>
      </c>
      <c r="J38" s="15">
        <f>B5-B2</f>
        <v>7</v>
      </c>
      <c r="K38" s="70" t="s">
        <v>2</v>
      </c>
      <c r="M38" s="22"/>
      <c r="N38" s="22"/>
      <c r="O38" s="22"/>
      <c r="P38" s="22"/>
      <c r="Q38" s="1"/>
      <c r="R38" s="8"/>
      <c r="CJ38" s="67">
        <f>B5-B2</f>
        <v>7</v>
      </c>
      <c r="CN38" s="67">
        <f>F39*J40-J39*F40</f>
        <v>90</v>
      </c>
    </row>
    <row r="39" spans="1:92" ht="18.75" customHeight="1" thickBot="1">
      <c r="A39"/>
      <c r="B39" s="23"/>
      <c r="C39"/>
      <c r="D39" s="24"/>
      <c r="E39" s="74"/>
      <c r="F39" s="65">
        <f>D14</f>
        <v>36</v>
      </c>
      <c r="G39" s="88"/>
      <c r="H39" s="23" t="s">
        <v>56</v>
      </c>
      <c r="I39" s="74"/>
      <c r="J39" s="15">
        <f>D5-D2</f>
        <v>7</v>
      </c>
      <c r="K39" s="70"/>
      <c r="L39" s="23" t="s">
        <v>10</v>
      </c>
      <c r="M39" s="71">
        <f>F38*J38+F39*J39+F40*J40</f>
        <v>108</v>
      </c>
      <c r="N39" s="73"/>
      <c r="O39" s="72"/>
      <c r="P39" s="22"/>
      <c r="Q39" s="1"/>
      <c r="R39" s="8"/>
      <c r="CJ39" s="67">
        <f>D5-D2</f>
        <v>7</v>
      </c>
      <c r="CM39" s="67">
        <f>F38*J38+F39*J39+F40*J40</f>
        <v>108</v>
      </c>
      <c r="CN39" s="67">
        <f>F40*J38-J40*F38</f>
        <v>342</v>
      </c>
    </row>
    <row r="40" spans="2:92" ht="18.75" customHeight="1" thickBot="1">
      <c r="B40" s="2"/>
      <c r="C40" s="1"/>
      <c r="E40" s="74"/>
      <c r="F40" s="65">
        <f>D15</f>
        <v>18</v>
      </c>
      <c r="G40" s="88"/>
      <c r="H40" s="22"/>
      <c r="I40" s="74"/>
      <c r="J40" s="15">
        <f>F5-F2</f>
        <v>6</v>
      </c>
      <c r="K40" s="70"/>
      <c r="M40" s="22"/>
      <c r="N40" s="22"/>
      <c r="O40" s="22"/>
      <c r="P40" s="22"/>
      <c r="Q40" s="1"/>
      <c r="R40" s="8"/>
      <c r="CJ40" s="67">
        <f>F5-F2</f>
        <v>6</v>
      </c>
      <c r="CN40" s="67">
        <f>F38*J39-J38*F39</f>
        <v>-504</v>
      </c>
    </row>
    <row r="41" spans="14:18" ht="18.75" thickBot="1">
      <c r="N41" s="7"/>
      <c r="O41" s="7"/>
      <c r="P41" s="8"/>
      <c r="Q41" s="1"/>
      <c r="R41" s="8"/>
    </row>
    <row r="42" spans="1:18" ht="7.5" customHeight="1" thickBot="1">
      <c r="A42" s="25"/>
      <c r="B42" s="26"/>
      <c r="C42" s="27"/>
      <c r="D42" s="26"/>
      <c r="E42" s="27"/>
      <c r="F42" s="26"/>
      <c r="G42" s="26"/>
      <c r="H42" s="26"/>
      <c r="I42" s="26"/>
      <c r="J42" s="26"/>
      <c r="K42" s="26"/>
      <c r="L42" s="26"/>
      <c r="M42" s="34"/>
      <c r="N42" s="7"/>
      <c r="O42" s="7"/>
      <c r="P42" s="8"/>
      <c r="Q42" s="1"/>
      <c r="R42" s="8"/>
    </row>
    <row r="43" spans="1:87" ht="18.75" thickBot="1">
      <c r="A43" s="28"/>
      <c r="B43" s="29"/>
      <c r="C43" s="30"/>
      <c r="D43" s="29"/>
      <c r="E43" s="37"/>
      <c r="F43" s="29"/>
      <c r="G43" s="38"/>
      <c r="H43" s="29"/>
      <c r="I43" s="29"/>
      <c r="J43" s="71">
        <f>ABS(M39)/6</f>
        <v>18</v>
      </c>
      <c r="K43" s="73"/>
      <c r="L43" s="72"/>
      <c r="M43" s="35"/>
      <c r="O43" s="7"/>
      <c r="P43" s="8"/>
      <c r="Q43" s="9"/>
      <c r="R43" s="8"/>
      <c r="CI43" s="67">
        <f>ABS(M39)/6</f>
        <v>18</v>
      </c>
    </row>
    <row r="44" spans="1:18" ht="7.5" customHeight="1" thickBot="1">
      <c r="A44" s="31"/>
      <c r="B44" s="32"/>
      <c r="C44" s="33"/>
      <c r="D44" s="32"/>
      <c r="E44" s="32"/>
      <c r="F44" s="32"/>
      <c r="G44" s="32"/>
      <c r="H44" s="32"/>
      <c r="I44" s="32"/>
      <c r="J44" s="32"/>
      <c r="K44" s="32"/>
      <c r="L44" s="32"/>
      <c r="M44" s="36"/>
      <c r="O44" s="7"/>
      <c r="P44" s="8"/>
      <c r="Q44" s="9"/>
      <c r="R44" s="8"/>
    </row>
    <row r="45" spans="5:18" ht="18">
      <c r="E45" s="1"/>
      <c r="O45" s="7"/>
      <c r="P45" s="8"/>
      <c r="Q45" s="9"/>
      <c r="R45" s="8"/>
    </row>
    <row r="46" spans="14:18" ht="18">
      <c r="N46" s="7"/>
      <c r="O46" s="7"/>
      <c r="P46" s="8"/>
      <c r="Q46" s="9"/>
      <c r="R46" s="8"/>
    </row>
  </sheetData>
  <sheetProtection/>
  <mergeCells count="27">
    <mergeCell ref="J43:L43"/>
    <mergeCell ref="O34:Q34"/>
    <mergeCell ref="E38:E40"/>
    <mergeCell ref="G38:G40"/>
    <mergeCell ref="I38:I40"/>
    <mergeCell ref="K38:K40"/>
    <mergeCell ref="C13:C15"/>
    <mergeCell ref="D13:E13"/>
    <mergeCell ref="F13:F15"/>
    <mergeCell ref="D14:E14"/>
    <mergeCell ref="D15:E15"/>
    <mergeCell ref="M39:O39"/>
    <mergeCell ref="O13:O15"/>
    <mergeCell ref="P13:Q13"/>
    <mergeCell ref="R13:R15"/>
    <mergeCell ref="P14:Q14"/>
    <mergeCell ref="P15:Q15"/>
    <mergeCell ref="I18:J18"/>
    <mergeCell ref="L20:N20"/>
    <mergeCell ref="M22:M25"/>
    <mergeCell ref="F25:I25"/>
    <mergeCell ref="A22:A25"/>
    <mergeCell ref="A27:C30"/>
    <mergeCell ref="E27:G27"/>
    <mergeCell ref="E30:G30"/>
    <mergeCell ref="I27:I30"/>
    <mergeCell ref="J27:K30"/>
  </mergeCells>
  <conditionalFormatting sqref="J38">
    <cfRule type="cellIs" priority="67" dxfId="0" operator="notEqual" stopIfTrue="1">
      <formula>CJ38</formula>
    </cfRule>
  </conditionalFormatting>
  <conditionalFormatting sqref="J38">
    <cfRule type="cellIs" priority="66" dxfId="0" operator="notEqual" stopIfTrue="1">
      <formula>CJ38</formula>
    </cfRule>
  </conditionalFormatting>
  <conditionalFormatting sqref="J39">
    <cfRule type="cellIs" priority="65" dxfId="0" operator="notEqual" stopIfTrue="1">
      <formula>CJ39</formula>
    </cfRule>
  </conditionalFormatting>
  <conditionalFormatting sqref="J39">
    <cfRule type="cellIs" priority="64" dxfId="0" operator="notEqual" stopIfTrue="1">
      <formula>CJ39</formula>
    </cfRule>
  </conditionalFormatting>
  <conditionalFormatting sqref="J40">
    <cfRule type="cellIs" priority="63" dxfId="0" operator="notEqual" stopIfTrue="1">
      <formula>CJ40</formula>
    </cfRule>
  </conditionalFormatting>
  <conditionalFormatting sqref="J40">
    <cfRule type="cellIs" priority="62" dxfId="0" operator="notEqual" stopIfTrue="1">
      <formula>CJ40</formula>
    </cfRule>
  </conditionalFormatting>
  <conditionalFormatting sqref="J43:L43">
    <cfRule type="cellIs" priority="55" dxfId="0" operator="notEqual" stopIfTrue="1">
      <formula>CI43</formula>
    </cfRule>
  </conditionalFormatting>
  <conditionalFormatting sqref="C17">
    <cfRule type="cellIs" priority="42" dxfId="0" operator="notEqual" stopIfTrue="1">
      <formula>CC17</formula>
    </cfRule>
  </conditionalFormatting>
  <conditionalFormatting sqref="C17">
    <cfRule type="cellIs" priority="41" dxfId="0" operator="notEqual" stopIfTrue="1">
      <formula>CC17</formula>
    </cfRule>
  </conditionalFormatting>
  <conditionalFormatting sqref="F17">
    <cfRule type="cellIs" priority="40" dxfId="0" operator="notEqual" stopIfTrue="1">
      <formula>CF17</formula>
    </cfRule>
  </conditionalFormatting>
  <conditionalFormatting sqref="F17">
    <cfRule type="cellIs" priority="39" dxfId="0" operator="notEqual" stopIfTrue="1">
      <formula>CF17</formula>
    </cfRule>
  </conditionalFormatting>
  <conditionalFormatting sqref="I17">
    <cfRule type="cellIs" priority="38" dxfId="0" operator="notEqual" stopIfTrue="1">
      <formula>CI17</formula>
    </cfRule>
  </conditionalFormatting>
  <conditionalFormatting sqref="I17">
    <cfRule type="cellIs" priority="37" dxfId="0" operator="notEqual" stopIfTrue="1">
      <formula>CI17</formula>
    </cfRule>
  </conditionalFormatting>
  <conditionalFormatting sqref="L20:N20">
    <cfRule type="cellIs" priority="36" dxfId="0" operator="notEqual" stopIfTrue="1">
      <formula>CL20</formula>
    </cfRule>
  </conditionalFormatting>
  <conditionalFormatting sqref="I18:J19">
    <cfRule type="cellIs" priority="35" dxfId="0" operator="notEqual" stopIfTrue="1">
      <formula>CI18</formula>
    </cfRule>
  </conditionalFormatting>
  <conditionalFormatting sqref="I18:J19">
    <cfRule type="cellIs" priority="34" dxfId="0" operator="notEqual" stopIfTrue="1">
      <formula>CI18</formula>
    </cfRule>
  </conditionalFormatting>
  <conditionalFormatting sqref="C20">
    <cfRule type="cellIs" priority="33" dxfId="0" operator="notEqual" stopIfTrue="1">
      <formula>CC20</formula>
    </cfRule>
  </conditionalFormatting>
  <conditionalFormatting sqref="C20">
    <cfRule type="cellIs" priority="32" dxfId="0" operator="notEqual" stopIfTrue="1">
      <formula>CC20</formula>
    </cfRule>
  </conditionalFormatting>
  <conditionalFormatting sqref="F20">
    <cfRule type="cellIs" priority="31" dxfId="0" operator="notEqual" stopIfTrue="1">
      <formula>CF20</formula>
    </cfRule>
  </conditionalFormatting>
  <conditionalFormatting sqref="F20">
    <cfRule type="cellIs" priority="30" dxfId="0" operator="notEqual" stopIfTrue="1">
      <formula>CF20</formula>
    </cfRule>
  </conditionalFormatting>
  <conditionalFormatting sqref="I20">
    <cfRule type="cellIs" priority="29" dxfId="0" operator="notEqual" stopIfTrue="1">
      <formula>CI20</formula>
    </cfRule>
  </conditionalFormatting>
  <conditionalFormatting sqref="I20">
    <cfRule type="cellIs" priority="28" dxfId="0" operator="notEqual" stopIfTrue="1">
      <formula>CI20</formula>
    </cfRule>
  </conditionalFormatting>
  <conditionalFormatting sqref="L20:N20">
    <cfRule type="cellIs" priority="27" dxfId="0" operator="notEqual" stopIfTrue="1">
      <formula>CL20</formula>
    </cfRule>
  </conditionalFormatting>
  <conditionalFormatting sqref="C22:C24">
    <cfRule type="cellIs" priority="26" dxfId="0" operator="notEqual" stopIfTrue="1">
      <formula>CC22</formula>
    </cfRule>
  </conditionalFormatting>
  <conditionalFormatting sqref="C22:C24">
    <cfRule type="cellIs" priority="25" dxfId="0" operator="notEqual" stopIfTrue="1">
      <formula>CC22</formula>
    </cfRule>
  </conditionalFormatting>
  <conditionalFormatting sqref="F22:F24">
    <cfRule type="cellIs" priority="24" dxfId="0" operator="notEqual" stopIfTrue="1">
      <formula>CF22</formula>
    </cfRule>
  </conditionalFormatting>
  <conditionalFormatting sqref="F22:F24">
    <cfRule type="cellIs" priority="23" dxfId="0" operator="notEqual" stopIfTrue="1">
      <formula>CF22</formula>
    </cfRule>
  </conditionalFormatting>
  <conditionalFormatting sqref="I22:I24">
    <cfRule type="cellIs" priority="22" dxfId="0" operator="notEqual" stopIfTrue="1">
      <formula>CI22</formula>
    </cfRule>
  </conditionalFormatting>
  <conditionalFormatting sqref="I22:I24">
    <cfRule type="cellIs" priority="21" dxfId="0" operator="notEqual" stopIfTrue="1">
      <formula>CI22</formula>
    </cfRule>
  </conditionalFormatting>
  <conditionalFormatting sqref="L22:L24">
    <cfRule type="cellIs" priority="20" dxfId="0" operator="notEqual" stopIfTrue="1">
      <formula>CL22</formula>
    </cfRule>
  </conditionalFormatting>
  <conditionalFormatting sqref="L22:L24">
    <cfRule type="cellIs" priority="19" dxfId="0" operator="notEqual" stopIfTrue="1">
      <formula>CL22</formula>
    </cfRule>
  </conditionalFormatting>
  <conditionalFormatting sqref="E27:G27">
    <cfRule type="cellIs" priority="12" dxfId="0" operator="notEqual" stopIfTrue="1">
      <formula>CE27</formula>
    </cfRule>
  </conditionalFormatting>
  <conditionalFormatting sqref="E27:G27">
    <cfRule type="cellIs" priority="11" dxfId="0" operator="notEqual" stopIfTrue="1">
      <formula>CE27</formula>
    </cfRule>
  </conditionalFormatting>
  <conditionalFormatting sqref="E30:G30">
    <cfRule type="cellIs" priority="10" dxfId="0" operator="notEqual" stopIfTrue="1">
      <formula>CE30</formula>
    </cfRule>
  </conditionalFormatting>
  <conditionalFormatting sqref="E30:G30">
    <cfRule type="cellIs" priority="9" dxfId="0" operator="notEqual" stopIfTrue="1">
      <formula>CE30</formula>
    </cfRule>
  </conditionalFormatting>
  <conditionalFormatting sqref="J27:K30">
    <cfRule type="cellIs" priority="8" dxfId="0" operator="notEqual" stopIfTrue="1">
      <formula>CJ27</formula>
    </cfRule>
  </conditionalFormatting>
  <conditionalFormatting sqref="J27:K30">
    <cfRule type="cellIs" priority="7" dxfId="0" operator="notEqual" stopIfTrue="1">
      <formula>CJ27</formula>
    </cfRule>
  </conditionalFormatting>
  <conditionalFormatting sqref="M34">
    <cfRule type="cellIs" priority="6" dxfId="0" operator="notEqual" stopIfTrue="1">
      <formula>CM34</formula>
    </cfRule>
  </conditionalFormatting>
  <conditionalFormatting sqref="M34">
    <cfRule type="cellIs" priority="5" dxfId="0" operator="notEqual" stopIfTrue="1">
      <formula>CM34</formula>
    </cfRule>
  </conditionalFormatting>
  <conditionalFormatting sqref="O34:Q34">
    <cfRule type="cellIs" priority="4" dxfId="0" operator="notEqual" stopIfTrue="1">
      <formula>CO34</formula>
    </cfRule>
  </conditionalFormatting>
  <conditionalFormatting sqref="O34:Q34">
    <cfRule type="cellIs" priority="3" dxfId="0" operator="notEqual" stopIfTrue="1">
      <formula>CO34</formula>
    </cfRule>
  </conditionalFormatting>
  <conditionalFormatting sqref="M39:O39">
    <cfRule type="cellIs" priority="2" dxfId="0" operator="notEqual" stopIfTrue="1">
      <formula>CM39</formula>
    </cfRule>
  </conditionalFormatting>
  <conditionalFormatting sqref="M39:O39">
    <cfRule type="cellIs" priority="1" dxfId="0" operator="notEqual" stopIfTrue="1">
      <formula>CM39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E19" sqref="E19"/>
    </sheetView>
  </sheetViews>
  <sheetFormatPr defaultColWidth="11.421875" defaultRowHeight="12.75"/>
  <cols>
    <col min="1" max="1" width="4.57421875" style="43" bestFit="1" customWidth="1"/>
    <col min="2" max="2" width="6.00390625" style="43" customWidth="1"/>
    <col min="3" max="3" width="1.57421875" style="43" bestFit="1" customWidth="1"/>
    <col min="4" max="4" width="6.00390625" style="43" customWidth="1"/>
    <col min="5" max="5" width="2.140625" style="43" bestFit="1" customWidth="1"/>
    <col min="6" max="8" width="11.421875" style="43" customWidth="1"/>
    <col min="9" max="16384" width="11.421875" style="42" customWidth="1"/>
  </cols>
  <sheetData>
    <row r="1" spans="1:8" s="39" customFormat="1" ht="17.25" customHeight="1">
      <c r="A1" s="89" t="s">
        <v>42</v>
      </c>
      <c r="B1" s="89"/>
      <c r="C1" s="89"/>
      <c r="D1" s="89"/>
      <c r="E1" s="89"/>
      <c r="F1" s="89"/>
      <c r="G1" s="89"/>
      <c r="H1" s="89"/>
    </row>
    <row r="2" spans="1:8" ht="12.75">
      <c r="A2" s="40" t="s">
        <v>43</v>
      </c>
      <c r="B2" s="40">
        <f>MAX(ABS(Pyramidenvolumen!D13),ABS(Pyramidenvolumen!D14))</f>
        <v>36</v>
      </c>
      <c r="C2" s="40" t="s">
        <v>44</v>
      </c>
      <c r="D2" s="40">
        <f>MIN(ABS(Pyramidenvolumen!D13),ABS(Pyramidenvolumen!D14))</f>
        <v>36</v>
      </c>
      <c r="E2" s="40" t="s">
        <v>45</v>
      </c>
      <c r="F2" s="41">
        <f>B2</f>
        <v>36</v>
      </c>
      <c r="G2" s="41">
        <f>D2</f>
        <v>36</v>
      </c>
      <c r="H2" s="41">
        <f>IF(G2&gt;0,MOD(F2,G2),F2)</f>
        <v>0</v>
      </c>
    </row>
    <row r="3" spans="6:8" ht="12.75">
      <c r="F3" s="41">
        <f>IF(G2&gt;0,G2,H2)</f>
        <v>36</v>
      </c>
      <c r="G3" s="41">
        <f>IF(G2&gt;0,H2,G2)</f>
        <v>0</v>
      </c>
      <c r="H3" s="41">
        <f>IF(G3&gt;0,MOD(F3,G3),F3)</f>
        <v>36</v>
      </c>
    </row>
    <row r="4" spans="6:8" ht="12.75">
      <c r="F4" s="41">
        <f>IF(G3&gt;0,G3,H3)</f>
        <v>36</v>
      </c>
      <c r="G4" s="41">
        <f>IF(G3&gt;0,H3,G3)</f>
        <v>0</v>
      </c>
      <c r="H4" s="41">
        <f>IF(G4&gt;0,MOD(F4,G4),F4)</f>
        <v>36</v>
      </c>
    </row>
    <row r="5" spans="6:8" ht="12.75">
      <c r="F5" s="41">
        <f>IF(G4&gt;0,G4,H4)</f>
        <v>36</v>
      </c>
      <c r="G5" s="41">
        <f>IF(G4&gt;0,H4,G4)</f>
        <v>0</v>
      </c>
      <c r="H5" s="41">
        <f>IF(G5&gt;0,MOD(F5,G5),F5)</f>
        <v>36</v>
      </c>
    </row>
    <row r="6" spans="6:8" ht="12.75">
      <c r="F6" s="41">
        <f aca="true" t="shared" si="0" ref="F6:F18">IF(G5&gt;0,G5,H5)</f>
        <v>36</v>
      </c>
      <c r="G6" s="41">
        <f aca="true" t="shared" si="1" ref="G6:G18">IF(G5&gt;0,H5,G5)</f>
        <v>0</v>
      </c>
      <c r="H6" s="41">
        <f aca="true" t="shared" si="2" ref="H6:H52">IF(G6&gt;0,MOD(F6,G6),F6)</f>
        <v>36</v>
      </c>
    </row>
    <row r="7" spans="6:8" ht="12.75">
      <c r="F7" s="41">
        <f t="shared" si="0"/>
        <v>36</v>
      </c>
      <c r="G7" s="41">
        <f t="shared" si="1"/>
        <v>0</v>
      </c>
      <c r="H7" s="41">
        <f t="shared" si="2"/>
        <v>36</v>
      </c>
    </row>
    <row r="8" spans="6:8" ht="12.75">
      <c r="F8" s="41">
        <f t="shared" si="0"/>
        <v>36</v>
      </c>
      <c r="G8" s="41">
        <f t="shared" si="1"/>
        <v>0</v>
      </c>
      <c r="H8" s="41">
        <f t="shared" si="2"/>
        <v>36</v>
      </c>
    </row>
    <row r="9" spans="6:8" ht="12.75">
      <c r="F9" s="41">
        <f t="shared" si="0"/>
        <v>36</v>
      </c>
      <c r="G9" s="41">
        <f t="shared" si="1"/>
        <v>0</v>
      </c>
      <c r="H9" s="41">
        <f t="shared" si="2"/>
        <v>36</v>
      </c>
    </row>
    <row r="10" spans="6:8" ht="12.75">
      <c r="F10" s="41">
        <f t="shared" si="0"/>
        <v>36</v>
      </c>
      <c r="G10" s="41">
        <f t="shared" si="1"/>
        <v>0</v>
      </c>
      <c r="H10" s="41">
        <f t="shared" si="2"/>
        <v>36</v>
      </c>
    </row>
    <row r="11" spans="6:8" ht="12.75">
      <c r="F11" s="41">
        <f t="shared" si="0"/>
        <v>36</v>
      </c>
      <c r="G11" s="41">
        <f t="shared" si="1"/>
        <v>0</v>
      </c>
      <c r="H11" s="41">
        <f t="shared" si="2"/>
        <v>36</v>
      </c>
    </row>
    <row r="12" spans="6:8" ht="12.75">
      <c r="F12" s="41">
        <f t="shared" si="0"/>
        <v>36</v>
      </c>
      <c r="G12" s="41">
        <f t="shared" si="1"/>
        <v>0</v>
      </c>
      <c r="H12" s="41">
        <f t="shared" si="2"/>
        <v>36</v>
      </c>
    </row>
    <row r="13" spans="6:8" ht="12.75">
      <c r="F13" s="41">
        <f t="shared" si="0"/>
        <v>36</v>
      </c>
      <c r="G13" s="41">
        <f t="shared" si="1"/>
        <v>0</v>
      </c>
      <c r="H13" s="41">
        <f t="shared" si="2"/>
        <v>36</v>
      </c>
    </row>
    <row r="14" spans="6:8" ht="12.75">
      <c r="F14" s="41">
        <f t="shared" si="0"/>
        <v>36</v>
      </c>
      <c r="G14" s="41">
        <f t="shared" si="1"/>
        <v>0</v>
      </c>
      <c r="H14" s="41">
        <f t="shared" si="2"/>
        <v>36</v>
      </c>
    </row>
    <row r="15" spans="6:8" ht="12.75">
      <c r="F15" s="41">
        <f t="shared" si="0"/>
        <v>36</v>
      </c>
      <c r="G15" s="41">
        <f t="shared" si="1"/>
        <v>0</v>
      </c>
      <c r="H15" s="41">
        <f t="shared" si="2"/>
        <v>36</v>
      </c>
    </row>
    <row r="16" spans="6:8" ht="12.75">
      <c r="F16" s="41">
        <f t="shared" si="0"/>
        <v>36</v>
      </c>
      <c r="G16" s="41">
        <f t="shared" si="1"/>
        <v>0</v>
      </c>
      <c r="H16" s="41">
        <f t="shared" si="2"/>
        <v>36</v>
      </c>
    </row>
    <row r="17" spans="6:8" ht="12.75">
      <c r="F17" s="41">
        <f t="shared" si="0"/>
        <v>36</v>
      </c>
      <c r="G17" s="41">
        <f t="shared" si="1"/>
        <v>0</v>
      </c>
      <c r="H17" s="41">
        <f t="shared" si="2"/>
        <v>36</v>
      </c>
    </row>
    <row r="18" spans="6:8" ht="12.75">
      <c r="F18" s="41">
        <f t="shared" si="0"/>
        <v>36</v>
      </c>
      <c r="G18" s="41">
        <f t="shared" si="1"/>
        <v>0</v>
      </c>
      <c r="H18" s="44">
        <f t="shared" si="2"/>
        <v>36</v>
      </c>
    </row>
    <row r="19" spans="1:8" ht="12.75">
      <c r="A19" s="40" t="s">
        <v>43</v>
      </c>
      <c r="B19" s="40">
        <f>MAX(ABS(Pyramidenvolumen!D14),ABS(Pyramidenvolumen!D15))</f>
        <v>36</v>
      </c>
      <c r="C19" s="40" t="s">
        <v>44</v>
      </c>
      <c r="D19" s="40">
        <f>MIN(ABS(Pyramidenvolumen!D14),ABS(Pyramidenvolumen!D15))</f>
        <v>18</v>
      </c>
      <c r="E19" s="40" t="s">
        <v>45</v>
      </c>
      <c r="F19" s="41">
        <f>B19</f>
        <v>36</v>
      </c>
      <c r="G19" s="41">
        <f>D19</f>
        <v>18</v>
      </c>
      <c r="H19" s="41">
        <f t="shared" si="2"/>
        <v>0</v>
      </c>
    </row>
    <row r="20" spans="6:8" ht="12.75">
      <c r="F20" s="41">
        <f>IF(G19&gt;0,G19,H19)</f>
        <v>18</v>
      </c>
      <c r="G20" s="41">
        <f>IF(G19&gt;0,H19,G19)</f>
        <v>0</v>
      </c>
      <c r="H20" s="41">
        <f t="shared" si="2"/>
        <v>18</v>
      </c>
    </row>
    <row r="21" spans="6:8" ht="12.75">
      <c r="F21" s="41">
        <f>IF(G20&gt;0,G20,H20)</f>
        <v>18</v>
      </c>
      <c r="G21" s="41">
        <f>IF(G20&gt;0,H20,G20)</f>
        <v>0</v>
      </c>
      <c r="H21" s="41">
        <f t="shared" si="2"/>
        <v>18</v>
      </c>
    </row>
    <row r="22" spans="6:8" ht="12.75">
      <c r="F22" s="41">
        <f>IF(G21&gt;0,G21,H21)</f>
        <v>18</v>
      </c>
      <c r="G22" s="41">
        <f>IF(G21&gt;0,H21,G21)</f>
        <v>0</v>
      </c>
      <c r="H22" s="41">
        <f t="shared" si="2"/>
        <v>18</v>
      </c>
    </row>
    <row r="23" spans="6:8" ht="12.75">
      <c r="F23" s="41">
        <f aca="true" t="shared" si="3" ref="F23:F35">IF(G22&gt;0,G22,H22)</f>
        <v>18</v>
      </c>
      <c r="G23" s="41">
        <f aca="true" t="shared" si="4" ref="G23:G35">IF(G22&gt;0,H22,G22)</f>
        <v>0</v>
      </c>
      <c r="H23" s="41">
        <f t="shared" si="2"/>
        <v>18</v>
      </c>
    </row>
    <row r="24" spans="6:8" ht="12.75">
      <c r="F24" s="41">
        <f t="shared" si="3"/>
        <v>18</v>
      </c>
      <c r="G24" s="41">
        <f t="shared" si="4"/>
        <v>0</v>
      </c>
      <c r="H24" s="41">
        <f t="shared" si="2"/>
        <v>18</v>
      </c>
    </row>
    <row r="25" spans="6:8" ht="12.75">
      <c r="F25" s="41">
        <f t="shared" si="3"/>
        <v>18</v>
      </c>
      <c r="G25" s="41">
        <f t="shared" si="4"/>
        <v>0</v>
      </c>
      <c r="H25" s="41">
        <f t="shared" si="2"/>
        <v>18</v>
      </c>
    </row>
    <row r="26" spans="6:8" ht="12.75">
      <c r="F26" s="41">
        <f t="shared" si="3"/>
        <v>18</v>
      </c>
      <c r="G26" s="41">
        <f t="shared" si="4"/>
        <v>0</v>
      </c>
      <c r="H26" s="41">
        <f t="shared" si="2"/>
        <v>18</v>
      </c>
    </row>
    <row r="27" spans="6:8" ht="12.75">
      <c r="F27" s="41">
        <f t="shared" si="3"/>
        <v>18</v>
      </c>
      <c r="G27" s="41">
        <f t="shared" si="4"/>
        <v>0</v>
      </c>
      <c r="H27" s="41">
        <f t="shared" si="2"/>
        <v>18</v>
      </c>
    </row>
    <row r="28" spans="6:8" ht="12.75">
      <c r="F28" s="41">
        <f t="shared" si="3"/>
        <v>18</v>
      </c>
      <c r="G28" s="41">
        <f t="shared" si="4"/>
        <v>0</v>
      </c>
      <c r="H28" s="41">
        <f t="shared" si="2"/>
        <v>18</v>
      </c>
    </row>
    <row r="29" spans="6:8" ht="12.75">
      <c r="F29" s="41">
        <f t="shared" si="3"/>
        <v>18</v>
      </c>
      <c r="G29" s="41">
        <f t="shared" si="4"/>
        <v>0</v>
      </c>
      <c r="H29" s="41">
        <f t="shared" si="2"/>
        <v>18</v>
      </c>
    </row>
    <row r="30" spans="6:8" ht="12.75">
      <c r="F30" s="41">
        <f t="shared" si="3"/>
        <v>18</v>
      </c>
      <c r="G30" s="41">
        <f t="shared" si="4"/>
        <v>0</v>
      </c>
      <c r="H30" s="41">
        <f t="shared" si="2"/>
        <v>18</v>
      </c>
    </row>
    <row r="31" spans="6:8" ht="12.75">
      <c r="F31" s="41">
        <f t="shared" si="3"/>
        <v>18</v>
      </c>
      <c r="G31" s="41">
        <f t="shared" si="4"/>
        <v>0</v>
      </c>
      <c r="H31" s="41">
        <f t="shared" si="2"/>
        <v>18</v>
      </c>
    </row>
    <row r="32" spans="6:8" ht="12.75">
      <c r="F32" s="41">
        <f t="shared" si="3"/>
        <v>18</v>
      </c>
      <c r="G32" s="41">
        <f t="shared" si="4"/>
        <v>0</v>
      </c>
      <c r="H32" s="41">
        <f t="shared" si="2"/>
        <v>18</v>
      </c>
    </row>
    <row r="33" spans="6:8" ht="12.75">
      <c r="F33" s="41">
        <f t="shared" si="3"/>
        <v>18</v>
      </c>
      <c r="G33" s="41">
        <f t="shared" si="4"/>
        <v>0</v>
      </c>
      <c r="H33" s="41">
        <f t="shared" si="2"/>
        <v>18</v>
      </c>
    </row>
    <row r="34" spans="6:8" ht="12.75">
      <c r="F34" s="41">
        <f t="shared" si="3"/>
        <v>18</v>
      </c>
      <c r="G34" s="41">
        <f t="shared" si="4"/>
        <v>0</v>
      </c>
      <c r="H34" s="41">
        <f t="shared" si="2"/>
        <v>18</v>
      </c>
    </row>
    <row r="35" spans="6:8" ht="12.75">
      <c r="F35" s="41">
        <f t="shared" si="3"/>
        <v>18</v>
      </c>
      <c r="G35" s="41">
        <f t="shared" si="4"/>
        <v>0</v>
      </c>
      <c r="H35" s="44">
        <f t="shared" si="2"/>
        <v>18</v>
      </c>
    </row>
    <row r="36" spans="1:8" ht="12.75">
      <c r="A36" s="40" t="s">
        <v>43</v>
      </c>
      <c r="B36" s="45">
        <f>MAX(H18,H35)</f>
        <v>36</v>
      </c>
      <c r="C36" s="40" t="s">
        <v>44</v>
      </c>
      <c r="D36" s="45">
        <f>MIN(H18,H35)</f>
        <v>18</v>
      </c>
      <c r="E36" s="40" t="s">
        <v>45</v>
      </c>
      <c r="F36" s="41">
        <f>B36</f>
        <v>36</v>
      </c>
      <c r="G36" s="41">
        <f>D36</f>
        <v>18</v>
      </c>
      <c r="H36" s="41">
        <f t="shared" si="2"/>
        <v>0</v>
      </c>
    </row>
    <row r="37" spans="6:8" ht="12.75">
      <c r="F37" s="41">
        <f>IF(G36&gt;0,G36,H36)</f>
        <v>18</v>
      </c>
      <c r="G37" s="41">
        <f>IF(G36&gt;0,H36,G36)</f>
        <v>0</v>
      </c>
      <c r="H37" s="41">
        <f t="shared" si="2"/>
        <v>18</v>
      </c>
    </row>
    <row r="38" spans="6:8" ht="12.75">
      <c r="F38" s="41">
        <f>IF(G37&gt;0,G37,H37)</f>
        <v>18</v>
      </c>
      <c r="G38" s="41">
        <f>IF(G37&gt;0,H37,G37)</f>
        <v>0</v>
      </c>
      <c r="H38" s="41">
        <f t="shared" si="2"/>
        <v>18</v>
      </c>
    </row>
    <row r="39" spans="6:8" ht="12.75">
      <c r="F39" s="41">
        <f>IF(G38&gt;0,G38,H38)</f>
        <v>18</v>
      </c>
      <c r="G39" s="41">
        <f>IF(G38&gt;0,H38,G38)</f>
        <v>0</v>
      </c>
      <c r="H39" s="41">
        <f t="shared" si="2"/>
        <v>18</v>
      </c>
    </row>
    <row r="40" spans="6:8" ht="12.75">
      <c r="F40" s="41">
        <f aca="true" t="shared" si="5" ref="F40:F52">IF(G39&gt;0,G39,H39)</f>
        <v>18</v>
      </c>
      <c r="G40" s="41">
        <f aca="true" t="shared" si="6" ref="G40:G52">IF(G39&gt;0,H39,G39)</f>
        <v>0</v>
      </c>
      <c r="H40" s="41">
        <f t="shared" si="2"/>
        <v>18</v>
      </c>
    </row>
    <row r="41" spans="6:8" ht="12.75">
      <c r="F41" s="41">
        <f t="shared" si="5"/>
        <v>18</v>
      </c>
      <c r="G41" s="41">
        <f t="shared" si="6"/>
        <v>0</v>
      </c>
      <c r="H41" s="41">
        <f t="shared" si="2"/>
        <v>18</v>
      </c>
    </row>
    <row r="42" spans="6:8" ht="12.75">
      <c r="F42" s="41">
        <f t="shared" si="5"/>
        <v>18</v>
      </c>
      <c r="G42" s="41">
        <f t="shared" si="6"/>
        <v>0</v>
      </c>
      <c r="H42" s="41">
        <f t="shared" si="2"/>
        <v>18</v>
      </c>
    </row>
    <row r="43" spans="6:8" ht="12.75">
      <c r="F43" s="41">
        <f t="shared" si="5"/>
        <v>18</v>
      </c>
      <c r="G43" s="41">
        <f t="shared" si="6"/>
        <v>0</v>
      </c>
      <c r="H43" s="41">
        <f t="shared" si="2"/>
        <v>18</v>
      </c>
    </row>
    <row r="44" spans="6:8" ht="12.75">
      <c r="F44" s="41">
        <f t="shared" si="5"/>
        <v>18</v>
      </c>
      <c r="G44" s="41">
        <f t="shared" si="6"/>
        <v>0</v>
      </c>
      <c r="H44" s="41">
        <f t="shared" si="2"/>
        <v>18</v>
      </c>
    </row>
    <row r="45" spans="6:8" ht="12.75">
      <c r="F45" s="41">
        <f t="shared" si="5"/>
        <v>18</v>
      </c>
      <c r="G45" s="41">
        <f t="shared" si="6"/>
        <v>0</v>
      </c>
      <c r="H45" s="41">
        <f t="shared" si="2"/>
        <v>18</v>
      </c>
    </row>
    <row r="46" spans="6:8" ht="12.75">
      <c r="F46" s="41">
        <f t="shared" si="5"/>
        <v>18</v>
      </c>
      <c r="G46" s="41">
        <f t="shared" si="6"/>
        <v>0</v>
      </c>
      <c r="H46" s="41">
        <f t="shared" si="2"/>
        <v>18</v>
      </c>
    </row>
    <row r="47" spans="6:8" ht="12.75">
      <c r="F47" s="41">
        <f t="shared" si="5"/>
        <v>18</v>
      </c>
      <c r="G47" s="41">
        <f t="shared" si="6"/>
        <v>0</v>
      </c>
      <c r="H47" s="41">
        <f t="shared" si="2"/>
        <v>18</v>
      </c>
    </row>
    <row r="48" spans="6:8" ht="12.75">
      <c r="F48" s="41">
        <f t="shared" si="5"/>
        <v>18</v>
      </c>
      <c r="G48" s="41">
        <f t="shared" si="6"/>
        <v>0</v>
      </c>
      <c r="H48" s="41">
        <f t="shared" si="2"/>
        <v>18</v>
      </c>
    </row>
    <row r="49" spans="6:8" ht="12.75">
      <c r="F49" s="41">
        <f t="shared" si="5"/>
        <v>18</v>
      </c>
      <c r="G49" s="41">
        <f t="shared" si="6"/>
        <v>0</v>
      </c>
      <c r="H49" s="41">
        <f t="shared" si="2"/>
        <v>18</v>
      </c>
    </row>
    <row r="50" spans="6:8" ht="12.75">
      <c r="F50" s="41">
        <f t="shared" si="5"/>
        <v>18</v>
      </c>
      <c r="G50" s="41">
        <f t="shared" si="6"/>
        <v>0</v>
      </c>
      <c r="H50" s="41">
        <f t="shared" si="2"/>
        <v>18</v>
      </c>
    </row>
    <row r="51" spans="6:8" ht="12.75">
      <c r="F51" s="41">
        <f t="shared" si="5"/>
        <v>18</v>
      </c>
      <c r="G51" s="41">
        <f t="shared" si="6"/>
        <v>0</v>
      </c>
      <c r="H51" s="41">
        <f t="shared" si="2"/>
        <v>18</v>
      </c>
    </row>
    <row r="52" spans="6:8" ht="12.75">
      <c r="F52" s="41">
        <f t="shared" si="5"/>
        <v>18</v>
      </c>
      <c r="G52" s="41">
        <f t="shared" si="6"/>
        <v>0</v>
      </c>
      <c r="H52" s="46">
        <f t="shared" si="2"/>
        <v>18</v>
      </c>
    </row>
  </sheetData>
  <sheetProtection/>
  <mergeCells count="1">
    <mergeCell ref="A1:H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Kolleg St. Sebastian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kurzzeit</dc:creator>
  <cp:keywords/>
  <dc:description/>
  <cp:lastModifiedBy>Ralph Schwörer</cp:lastModifiedBy>
  <cp:lastPrinted>2011-07-24T21:25:19Z</cp:lastPrinted>
  <dcterms:created xsi:type="dcterms:W3CDTF">2005-06-01T08:44:14Z</dcterms:created>
  <dcterms:modified xsi:type="dcterms:W3CDTF">2011-07-24T23:02:41Z</dcterms:modified>
  <cp:category/>
  <cp:version/>
  <cp:contentType/>
  <cp:contentStatus/>
</cp:coreProperties>
</file>